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Расчет" sheetId="1" r:id="rId1"/>
  </sheets>
  <definedNames>
    <definedName name="_xlnm.Print_Area" localSheetId="0">'Расчет'!$C$3:$AL$49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V27" authorId="0">
      <text>
        <r>
          <rPr>
            <b/>
            <sz val="8"/>
            <rFont val="Tahoma"/>
            <family val="0"/>
          </rPr>
          <t>Укажите ставку отчислений в ФСЗН.</t>
        </r>
      </text>
    </comment>
    <comment ref="M28" authorId="0">
      <text>
        <r>
          <rPr>
            <b/>
            <sz val="8"/>
            <rFont val="Tahoma"/>
            <family val="0"/>
          </rPr>
          <t xml:space="preserve">Укажите ставку отчислений в Белгосстрах.
</t>
        </r>
      </text>
    </comment>
    <comment ref="J42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J43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J4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J45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</commentList>
</comments>
</file>

<file path=xl/sharedStrings.xml><?xml version="1.0" encoding="utf-8"?>
<sst xmlns="http://schemas.openxmlformats.org/spreadsheetml/2006/main" count="58" uniqueCount="48">
  <si>
    <t>Форма действует начиная с 21.02.2011 года</t>
  </si>
  <si>
    <t>Приложение</t>
  </si>
  <si>
    <t>к Методическим рекомендациям</t>
  </si>
  <si>
    <t>о порядке премирования</t>
  </si>
  <si>
    <t>организаций за своевременный</t>
  </si>
  <si>
    <t>ввод объектов в эксплуатацию</t>
  </si>
  <si>
    <t>21.02.2011 № 6</t>
  </si>
  <si>
    <t>ПРИМЕР РАСЧЕТА РАЗМЕРА ПРЕМИИ</t>
  </si>
  <si>
    <t>Наименование объекта:</t>
  </si>
  <si>
    <t>Заказчик:</t>
  </si>
  <si>
    <t>Генподрядчик:</t>
  </si>
  <si>
    <t>Проектная организация:</t>
  </si>
  <si>
    <t>Срок ввода объекта по плану:</t>
  </si>
  <si>
    <t>Фактический срок ввода объекта:</t>
  </si>
  <si>
    <t>№ п.п.</t>
  </si>
  <si>
    <t>Наименование показателей</t>
  </si>
  <si>
    <t>Сумма, тыс.руб.</t>
  </si>
  <si>
    <t xml:space="preserve">Основная заработная плата рабочих в базисных ценах: </t>
  </si>
  <si>
    <t xml:space="preserve">Заработная плата машинистов в составе затрат на эксплуатацию машин и механизмов в базисных ценах: </t>
  </si>
  <si>
    <t xml:space="preserve">Норматив затрат на выплату премии: </t>
  </si>
  <si>
    <t>Сумма премии в базисных ценах</t>
  </si>
  <si>
    <t>Индекс изменения стоимости заработной платы на</t>
  </si>
  <si>
    <t xml:space="preserve">2011 г.:  </t>
  </si>
  <si>
    <t>Сумма премии в текущих ценах без учета налогов</t>
  </si>
  <si>
    <t>Отчисления в Фонд социальной защиты населения в размере</t>
  </si>
  <si>
    <t>Отчисления в Белгосстрах</t>
  </si>
  <si>
    <t>Итого сумма премии с учетом отчислений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</si>
  <si>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</si>
  <si>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</si>
  <si>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</si>
  <si>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</si>
  <si>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</si>
  <si>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</si>
  <si>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</si>
  <si>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</si>
  <si>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</si>
  <si>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</si>
  <si>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</si>
  <si>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Общая система налогообложения</t>
  </si>
  <si>
    <t>УСН без НДС</t>
  </si>
  <si>
    <t>УСН с НДС</t>
  </si>
  <si>
    <r>
      <t xml:space="preserve">РАСПРЕДЕЛЕНИЕ ПРЕМИИ МЕЖДУ УЧАСТНИКАМИ СТРОИТЕЛЬСТВА </t>
    </r>
    <r>
      <rPr>
        <sz val="8"/>
        <rFont val="Tahoma"/>
        <family val="2"/>
      </rPr>
      <t xml:space="preserve">
(без учета налогов)</t>
    </r>
  </si>
  <si>
    <t>Генподрядчику</t>
  </si>
  <si>
    <t>Генпроектировщику</t>
  </si>
  <si>
    <t>Заказчику</t>
  </si>
  <si>
    <t>т.руб.</t>
  </si>
  <si>
    <r>
      <t>РАСПРЕДЕЛЕНИЕ ПРЕМИИ МЕЖДУ УЧАСТНИКАМИ СТРОИТЕЛЬСТВА</t>
    </r>
    <r>
      <rPr>
        <sz val="8"/>
        <rFont val="Tahoma"/>
        <family val="2"/>
      </rPr>
      <t xml:space="preserve"> 
(с учетом налогов)</t>
    </r>
  </si>
  <si>
    <t>Всего сумма премии с учетом налогов: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</si>
</sst>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_);_(\-#,##0_);_(&quot;-&quot;??_);_(@_)"/>
    <numFmt numFmtId="190" formatCode="[$-FC19]d\ mmmm\ yyyy\ &quot;г.&quot;"/>
    <numFmt numFmtId="191" formatCode="[$-F800]dddd\,\ mmmm\ dd\,\ yyyy"/>
    <numFmt numFmtId="192" formatCode="_-* #,##0.000_р_._-;\-* #,##0.000_р_._-;_-* &quot;-&quot;???_р_._-;_-@_-"/>
  </numFmts>
  <fonts count="46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sz val="10"/>
      <name val="Times New Roman CYR"/>
      <family val="1"/>
    </font>
    <font>
      <sz val="8"/>
      <color indexed="43"/>
      <name val="Tahoma"/>
      <family val="2"/>
    </font>
    <font>
      <sz val="10"/>
      <color indexed="43"/>
      <name val="Times New Roman CYR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 horizontal="left"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top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 vertical="top"/>
    </xf>
    <xf numFmtId="0" fontId="2" fillId="35" borderId="17" xfId="0" applyFont="1" applyFill="1" applyBorder="1" applyAlignment="1">
      <alignment horizontal="center" vertical="top"/>
    </xf>
    <xf numFmtId="0" fontId="2" fillId="35" borderId="0" xfId="0" applyFont="1" applyFill="1" applyBorder="1" applyAlignment="1">
      <alignment horizontal="right" vertical="center" wrapText="1"/>
    </xf>
    <xf numFmtId="0" fontId="2" fillId="35" borderId="14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right" vertical="center"/>
    </xf>
    <xf numFmtId="0" fontId="2" fillId="35" borderId="14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horizontal="left" vertical="top" indent="1"/>
    </xf>
    <xf numFmtId="0" fontId="1" fillId="35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vertical="center"/>
    </xf>
    <xf numFmtId="0" fontId="2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2" fillId="35" borderId="20" xfId="0" applyFont="1" applyFill="1" applyBorder="1" applyAlignment="1">
      <alignment vertical="center"/>
    </xf>
    <xf numFmtId="0" fontId="2" fillId="35" borderId="0" xfId="0" applyFont="1" applyFill="1" applyBorder="1" applyAlignment="1">
      <alignment/>
    </xf>
    <xf numFmtId="0" fontId="1" fillId="35" borderId="0" xfId="0" applyFont="1" applyFill="1" applyBorder="1" applyAlignment="1">
      <alignment vertical="center"/>
    </xf>
    <xf numFmtId="0" fontId="9" fillId="33" borderId="0" xfId="0" applyFont="1" applyFill="1" applyAlignment="1" applyProtection="1">
      <alignment vertical="center"/>
      <protection hidden="1"/>
    </xf>
    <xf numFmtId="0" fontId="10" fillId="36" borderId="0" xfId="53" applyFont="1" applyFill="1">
      <alignment horizontal="left"/>
      <protection/>
    </xf>
    <xf numFmtId="0" fontId="2" fillId="35" borderId="21" xfId="0" applyFont="1" applyFill="1" applyBorder="1" applyAlignment="1">
      <alignment horizontal="left" vertical="center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" fillId="35" borderId="0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left" vertical="center"/>
    </xf>
    <xf numFmtId="0" fontId="2" fillId="37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left" vertical="center" wrapText="1"/>
    </xf>
    <xf numFmtId="0" fontId="2" fillId="35" borderId="26" xfId="0" applyFont="1" applyFill="1" applyBorder="1" applyAlignment="1">
      <alignment horizontal="left" vertical="center" wrapText="1"/>
    </xf>
    <xf numFmtId="0" fontId="2" fillId="35" borderId="27" xfId="0" applyFont="1" applyFill="1" applyBorder="1" applyAlignment="1">
      <alignment horizontal="left" vertical="center" wrapText="1"/>
    </xf>
    <xf numFmtId="192" fontId="2" fillId="35" borderId="24" xfId="0" applyNumberFormat="1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left" vertical="center" wrapText="1"/>
    </xf>
    <xf numFmtId="192" fontId="2" fillId="35" borderId="28" xfId="0" applyNumberFormat="1" applyFont="1" applyFill="1" applyBorder="1" applyAlignment="1">
      <alignment horizontal="center" vertical="center"/>
    </xf>
    <xf numFmtId="10" fontId="2" fillId="35" borderId="18" xfId="0" applyNumberFormat="1" applyFont="1" applyFill="1" applyBorder="1" applyAlignment="1">
      <alignment horizontal="right" vertical="center"/>
    </xf>
    <xf numFmtId="10" fontId="2" fillId="35" borderId="19" xfId="0" applyNumberFormat="1" applyFont="1" applyFill="1" applyBorder="1" applyAlignment="1">
      <alignment horizontal="right" vertical="center"/>
    </xf>
    <xf numFmtId="10" fontId="2" fillId="35" borderId="20" xfId="0" applyNumberFormat="1" applyFont="1" applyFill="1" applyBorder="1" applyAlignment="1">
      <alignment horizontal="right" vertical="center"/>
    </xf>
    <xf numFmtId="192" fontId="2" fillId="37" borderId="28" xfId="0" applyNumberFormat="1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left" vertical="center" wrapText="1"/>
    </xf>
    <xf numFmtId="0" fontId="2" fillId="35" borderId="31" xfId="0" applyFont="1" applyFill="1" applyBorder="1" applyAlignment="1">
      <alignment horizontal="left" vertical="center" wrapText="1"/>
    </xf>
    <xf numFmtId="0" fontId="2" fillId="35" borderId="32" xfId="0" applyFont="1" applyFill="1" applyBorder="1" applyAlignment="1">
      <alignment horizontal="left" vertical="center" wrapText="1"/>
    </xf>
    <xf numFmtId="192" fontId="2" fillId="37" borderId="29" xfId="0" applyNumberFormat="1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34" xfId="0" applyFont="1" applyFill="1" applyBorder="1" applyAlignment="1">
      <alignment horizontal="center" vertical="center"/>
    </xf>
    <xf numFmtId="9" fontId="1" fillId="35" borderId="33" xfId="0" applyNumberFormat="1" applyFont="1" applyFill="1" applyBorder="1" applyAlignment="1">
      <alignment horizontal="center" vertical="center"/>
    </xf>
    <xf numFmtId="9" fontId="1" fillId="35" borderId="34" xfId="0" applyNumberFormat="1" applyFont="1" applyFill="1" applyBorder="1" applyAlignment="1">
      <alignment horizontal="center" vertical="center"/>
    </xf>
    <xf numFmtId="10" fontId="1" fillId="35" borderId="33" xfId="0" applyNumberFormat="1" applyFont="1" applyFill="1" applyBorder="1" applyAlignment="1">
      <alignment horizontal="center" vertical="center"/>
    </xf>
    <xf numFmtId="10" fontId="1" fillId="35" borderId="19" xfId="0" applyNumberFormat="1" applyFont="1" applyFill="1" applyBorder="1" applyAlignment="1">
      <alignment horizontal="center" vertical="center"/>
    </xf>
    <xf numFmtId="10" fontId="1" fillId="35" borderId="34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left" vertical="center"/>
    </xf>
    <xf numFmtId="9" fontId="2" fillId="35" borderId="35" xfId="0" applyNumberFormat="1" applyFont="1" applyFill="1" applyBorder="1" applyAlignment="1">
      <alignment horizontal="center" vertical="center"/>
    </xf>
    <xf numFmtId="192" fontId="2" fillId="37" borderId="35" xfId="0" applyNumberFormat="1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left"/>
    </xf>
    <xf numFmtId="192" fontId="1" fillId="37" borderId="35" xfId="0" applyNumberFormat="1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left" vertical="center"/>
    </xf>
    <xf numFmtId="0" fontId="1" fillId="35" borderId="19" xfId="0" applyFont="1" applyFill="1" applyBorder="1" applyAlignment="1">
      <alignment horizontal="left" vertical="center"/>
    </xf>
    <xf numFmtId="169" fontId="2" fillId="35" borderId="35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абло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Q50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5" width="2.75390625" style="1" customWidth="1"/>
    <col min="16" max="16" width="3.375" style="1" customWidth="1"/>
    <col min="17" max="19" width="2.75390625" style="1" customWidth="1"/>
    <col min="20" max="20" width="3.00390625" style="1" bestFit="1" customWidth="1"/>
    <col min="21" max="41" width="2.75390625" style="1" customWidth="1"/>
    <col min="42" max="43" width="2.75390625" style="27" hidden="1" customWidth="1"/>
    <col min="44" max="46" width="0" style="1" hidden="1" customWidth="1"/>
    <col min="47" max="16384" width="2.75390625" style="1" customWidth="1"/>
  </cols>
  <sheetData>
    <row r="1" spans="2:39" ht="15" customHeight="1" thickBo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</row>
    <row r="2" spans="2:39" ht="12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7"/>
      <c r="AM2" s="9"/>
    </row>
    <row r="3" spans="2:39" ht="9.75" customHeight="1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20" t="s">
        <v>1</v>
      </c>
      <c r="AM3" s="11"/>
    </row>
    <row r="4" spans="2:39" ht="9.75" customHeight="1">
      <c r="B4" s="10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6" t="s">
        <v>2</v>
      </c>
      <c r="AM4" s="11"/>
    </row>
    <row r="5" spans="2:39" ht="9.75" customHeight="1">
      <c r="B5" s="1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6" t="s">
        <v>3</v>
      </c>
      <c r="AM5" s="11"/>
    </row>
    <row r="6" spans="2:39" ht="9.75" customHeight="1">
      <c r="B6" s="10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6" t="s">
        <v>4</v>
      </c>
      <c r="AM6" s="11"/>
    </row>
    <row r="7" spans="2:39" ht="9.75" customHeight="1">
      <c r="B7" s="10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6" t="s">
        <v>5</v>
      </c>
      <c r="AM7" s="11"/>
    </row>
    <row r="8" spans="2:39" ht="9.75" customHeight="1">
      <c r="B8" s="1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6" t="s">
        <v>6</v>
      </c>
      <c r="AM8" s="11"/>
    </row>
    <row r="9" spans="2:39" ht="12" customHeight="1">
      <c r="B9" s="10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11"/>
    </row>
    <row r="10" spans="2:39" ht="12" customHeight="1">
      <c r="B10" s="10"/>
      <c r="C10" s="31" t="s">
        <v>7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11"/>
    </row>
    <row r="11" spans="2:39" ht="12" customHeight="1">
      <c r="B11" s="1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11"/>
    </row>
    <row r="12" spans="2:39" ht="12" customHeight="1">
      <c r="B12" s="10"/>
      <c r="C12" s="21" t="s">
        <v>8</v>
      </c>
      <c r="D12" s="21"/>
      <c r="E12" s="21"/>
      <c r="F12" s="21"/>
      <c r="G12" s="21"/>
      <c r="H12" s="21"/>
      <c r="I12" s="2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11"/>
    </row>
    <row r="13" spans="2:39" ht="12" customHeight="1">
      <c r="B13" s="10"/>
      <c r="C13" s="21" t="s">
        <v>9</v>
      </c>
      <c r="D13" s="21"/>
      <c r="E13" s="21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11"/>
    </row>
    <row r="14" spans="2:39" ht="12" customHeight="1">
      <c r="B14" s="10"/>
      <c r="C14" s="21" t="s">
        <v>10</v>
      </c>
      <c r="D14" s="21"/>
      <c r="E14" s="21"/>
      <c r="F14" s="21"/>
      <c r="G14" s="21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11"/>
    </row>
    <row r="15" spans="2:39" ht="12" customHeight="1">
      <c r="B15" s="10"/>
      <c r="C15" s="21" t="s">
        <v>11</v>
      </c>
      <c r="D15" s="21"/>
      <c r="E15" s="21"/>
      <c r="F15" s="21"/>
      <c r="G15" s="21"/>
      <c r="H15" s="21"/>
      <c r="I15" s="21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11"/>
    </row>
    <row r="16" spans="2:39" ht="12" customHeight="1">
      <c r="B16" s="10"/>
      <c r="C16" s="21" t="s">
        <v>12</v>
      </c>
      <c r="D16" s="21"/>
      <c r="E16" s="21"/>
      <c r="F16" s="21"/>
      <c r="G16" s="21"/>
      <c r="H16" s="21"/>
      <c r="I16" s="21"/>
      <c r="J16" s="21"/>
      <c r="K16" s="21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11"/>
    </row>
    <row r="17" spans="2:39" ht="12" customHeight="1">
      <c r="B17" s="10"/>
      <c r="C17" s="21" t="s">
        <v>13</v>
      </c>
      <c r="D17" s="21"/>
      <c r="E17" s="21"/>
      <c r="F17" s="21"/>
      <c r="G17" s="21"/>
      <c r="H17" s="21"/>
      <c r="I17" s="21"/>
      <c r="J17" s="21"/>
      <c r="K17" s="21"/>
      <c r="L17" s="21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11"/>
    </row>
    <row r="18" spans="2:39" ht="12" customHeight="1">
      <c r="B18" s="1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11"/>
    </row>
    <row r="19" spans="2:39" ht="12" customHeight="1">
      <c r="B19" s="10"/>
      <c r="C19" s="33" t="s">
        <v>14</v>
      </c>
      <c r="D19" s="33"/>
      <c r="E19" s="33" t="s">
        <v>15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 t="s">
        <v>16</v>
      </c>
      <c r="AG19" s="33"/>
      <c r="AH19" s="33"/>
      <c r="AI19" s="33"/>
      <c r="AJ19" s="33"/>
      <c r="AK19" s="33"/>
      <c r="AL19" s="33"/>
      <c r="AM19" s="11"/>
    </row>
    <row r="20" spans="2:43" ht="12" customHeight="1">
      <c r="B20" s="10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11"/>
      <c r="AP20" s="28"/>
      <c r="AQ20" s="28" t="s">
        <v>27</v>
      </c>
    </row>
    <row r="21" spans="2:43" ht="12" customHeight="1">
      <c r="B21" s="10"/>
      <c r="C21" s="34">
        <v>1</v>
      </c>
      <c r="D21" s="34"/>
      <c r="E21" s="35" t="s">
        <v>17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7"/>
      <c r="AF21" s="38">
        <v>12458</v>
      </c>
      <c r="AG21" s="38"/>
      <c r="AH21" s="38"/>
      <c r="AI21" s="38"/>
      <c r="AJ21" s="38"/>
      <c r="AK21" s="38"/>
      <c r="AL21" s="38"/>
      <c r="AM21" s="11"/>
      <c r="AP21" s="28"/>
      <c r="AQ21" s="28" t="s">
        <v>28</v>
      </c>
    </row>
    <row r="22" spans="2:43" ht="24" customHeight="1">
      <c r="B22" s="10"/>
      <c r="C22" s="39">
        <v>2</v>
      </c>
      <c r="D22" s="39"/>
      <c r="E22" s="40" t="s">
        <v>18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2"/>
      <c r="AF22" s="43">
        <v>450</v>
      </c>
      <c r="AG22" s="43"/>
      <c r="AH22" s="43"/>
      <c r="AI22" s="43"/>
      <c r="AJ22" s="43"/>
      <c r="AK22" s="43"/>
      <c r="AL22" s="43"/>
      <c r="AM22" s="11"/>
      <c r="AP22" s="28"/>
      <c r="AQ22" s="28" t="s">
        <v>29</v>
      </c>
    </row>
    <row r="23" spans="2:43" ht="12" customHeight="1">
      <c r="B23" s="10"/>
      <c r="C23" s="39">
        <v>3</v>
      </c>
      <c r="D23" s="39"/>
      <c r="E23" s="40" t="s">
        <v>19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2"/>
      <c r="AF23" s="44">
        <v>0.18</v>
      </c>
      <c r="AG23" s="45"/>
      <c r="AH23" s="45"/>
      <c r="AI23" s="45"/>
      <c r="AJ23" s="45"/>
      <c r="AK23" s="45"/>
      <c r="AL23" s="46"/>
      <c r="AM23" s="11"/>
      <c r="AP23" s="28"/>
      <c r="AQ23" s="28" t="s">
        <v>30</v>
      </c>
    </row>
    <row r="24" spans="2:43" ht="12" customHeight="1">
      <c r="B24" s="10"/>
      <c r="C24" s="39">
        <v>4</v>
      </c>
      <c r="D24" s="39"/>
      <c r="E24" s="40" t="s">
        <v>20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2"/>
      <c r="AF24" s="47">
        <f>(AF21+AF22)*AF23</f>
        <v>2323.44</v>
      </c>
      <c r="AG24" s="47"/>
      <c r="AH24" s="47"/>
      <c r="AI24" s="47"/>
      <c r="AJ24" s="47"/>
      <c r="AK24" s="47"/>
      <c r="AL24" s="47"/>
      <c r="AM24" s="11"/>
      <c r="AP24" s="28"/>
      <c r="AQ24" s="28" t="s">
        <v>31</v>
      </c>
    </row>
    <row r="25" spans="2:43" ht="12" customHeight="1">
      <c r="B25" s="10"/>
      <c r="C25" s="39">
        <v>5</v>
      </c>
      <c r="D25" s="39"/>
      <c r="E25" s="22" t="s">
        <v>21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53" t="s">
        <v>34</v>
      </c>
      <c r="T25" s="54"/>
      <c r="U25" s="54"/>
      <c r="V25" s="55"/>
      <c r="W25" s="69" t="s">
        <v>22</v>
      </c>
      <c r="X25" s="70"/>
      <c r="Y25" s="70"/>
      <c r="Z25" s="23"/>
      <c r="AA25" s="23"/>
      <c r="AB25" s="23"/>
      <c r="AC25" s="23"/>
      <c r="AD25" s="23"/>
      <c r="AE25" s="24"/>
      <c r="AF25" s="43">
        <v>12</v>
      </c>
      <c r="AG25" s="43"/>
      <c r="AH25" s="43"/>
      <c r="AI25" s="43"/>
      <c r="AJ25" s="43"/>
      <c r="AK25" s="43"/>
      <c r="AL25" s="43"/>
      <c r="AM25" s="11"/>
      <c r="AP25" s="28"/>
      <c r="AQ25" s="28" t="s">
        <v>32</v>
      </c>
    </row>
    <row r="26" spans="2:43" ht="12" customHeight="1">
      <c r="B26" s="10"/>
      <c r="C26" s="39">
        <v>6</v>
      </c>
      <c r="D26" s="39"/>
      <c r="E26" s="40" t="s">
        <v>23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2"/>
      <c r="AF26" s="47">
        <f>AF24*AF25</f>
        <v>27881.28</v>
      </c>
      <c r="AG26" s="47"/>
      <c r="AH26" s="47"/>
      <c r="AI26" s="47"/>
      <c r="AJ26" s="47"/>
      <c r="AK26" s="47"/>
      <c r="AL26" s="47"/>
      <c r="AM26" s="11"/>
      <c r="AP26" s="28"/>
      <c r="AQ26" s="28" t="s">
        <v>33</v>
      </c>
    </row>
    <row r="27" spans="2:43" ht="12" customHeight="1">
      <c r="B27" s="10"/>
      <c r="C27" s="39">
        <v>7</v>
      </c>
      <c r="D27" s="39"/>
      <c r="E27" s="22" t="s">
        <v>24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56">
        <v>0.34</v>
      </c>
      <c r="W27" s="57"/>
      <c r="X27" s="23"/>
      <c r="Y27" s="23"/>
      <c r="Z27" s="23"/>
      <c r="AA27" s="23"/>
      <c r="AB27" s="23"/>
      <c r="AC27" s="23"/>
      <c r="AD27" s="23"/>
      <c r="AE27" s="24"/>
      <c r="AF27" s="47">
        <f>AF26*V27</f>
        <v>9479.6352</v>
      </c>
      <c r="AG27" s="47"/>
      <c r="AH27" s="47"/>
      <c r="AI27" s="47"/>
      <c r="AJ27" s="47"/>
      <c r="AK27" s="47"/>
      <c r="AL27" s="47"/>
      <c r="AM27" s="11"/>
      <c r="AP27" s="28"/>
      <c r="AQ27" s="28" t="s">
        <v>34</v>
      </c>
    </row>
    <row r="28" spans="2:43" ht="12" customHeight="1">
      <c r="B28" s="10"/>
      <c r="C28" s="39">
        <v>8</v>
      </c>
      <c r="D28" s="39"/>
      <c r="E28" s="22" t="s">
        <v>25</v>
      </c>
      <c r="F28" s="23"/>
      <c r="G28" s="23"/>
      <c r="H28" s="23"/>
      <c r="I28" s="23"/>
      <c r="J28" s="23"/>
      <c r="K28" s="23"/>
      <c r="L28" s="23"/>
      <c r="M28" s="58">
        <v>0.006</v>
      </c>
      <c r="N28" s="59"/>
      <c r="O28" s="60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4"/>
      <c r="AF28" s="47">
        <f>AF26*M28</f>
        <v>167.28768</v>
      </c>
      <c r="AG28" s="47"/>
      <c r="AH28" s="47"/>
      <c r="AI28" s="47"/>
      <c r="AJ28" s="47"/>
      <c r="AK28" s="47"/>
      <c r="AL28" s="47"/>
      <c r="AM28" s="11"/>
      <c r="AP28" s="28"/>
      <c r="AQ28" s="28" t="s">
        <v>35</v>
      </c>
    </row>
    <row r="29" spans="2:43" ht="12" customHeight="1">
      <c r="B29" s="10"/>
      <c r="C29" s="48">
        <v>9</v>
      </c>
      <c r="D29" s="48"/>
      <c r="E29" s="49" t="s">
        <v>26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1"/>
      <c r="AF29" s="52">
        <f>AF26+AF27+AF28</f>
        <v>37528.202880000004</v>
      </c>
      <c r="AG29" s="52"/>
      <c r="AH29" s="52"/>
      <c r="AI29" s="52"/>
      <c r="AJ29" s="52"/>
      <c r="AK29" s="52"/>
      <c r="AL29" s="52"/>
      <c r="AM29" s="11"/>
      <c r="AP29" s="28"/>
      <c r="AQ29" s="28" t="s">
        <v>36</v>
      </c>
    </row>
    <row r="30" spans="2:43" ht="12" customHeight="1">
      <c r="B30" s="1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11"/>
      <c r="AP30" s="28"/>
      <c r="AQ30" s="28" t="s">
        <v>37</v>
      </c>
    </row>
    <row r="31" spans="2:43" ht="12" customHeight="1">
      <c r="B31" s="10"/>
      <c r="C31" s="31" t="s">
        <v>41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11"/>
      <c r="AP31" s="28"/>
      <c r="AQ31" s="28"/>
    </row>
    <row r="32" spans="2:43" ht="12" customHeight="1">
      <c r="B32" s="1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11"/>
      <c r="AP32" s="28"/>
      <c r="AQ32" s="28"/>
    </row>
    <row r="33" spans="2:43" ht="12" customHeight="1">
      <c r="B33" s="1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11"/>
      <c r="AP33" s="28"/>
      <c r="AQ33" s="28"/>
    </row>
    <row r="34" spans="2:43" ht="12" customHeight="1">
      <c r="B34" s="10"/>
      <c r="C34" s="62" t="s">
        <v>42</v>
      </c>
      <c r="D34" s="62"/>
      <c r="E34" s="62"/>
      <c r="F34" s="62"/>
      <c r="G34" s="62"/>
      <c r="H34" s="62"/>
      <c r="I34" s="62"/>
      <c r="J34" s="63">
        <v>0.88</v>
      </c>
      <c r="K34" s="63"/>
      <c r="L34" s="63"/>
      <c r="M34" s="21"/>
      <c r="N34" s="64">
        <f>$AF$29*J34</f>
        <v>33024.8185344</v>
      </c>
      <c r="O34" s="64"/>
      <c r="P34" s="64"/>
      <c r="Q34" s="64"/>
      <c r="R34" s="21"/>
      <c r="S34" s="65" t="s">
        <v>45</v>
      </c>
      <c r="T34" s="65"/>
      <c r="U34" s="65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11"/>
      <c r="AP34" s="28" t="s">
        <v>38</v>
      </c>
      <c r="AQ34" s="28"/>
    </row>
    <row r="35" spans="2:43" ht="12" customHeight="1">
      <c r="B35" s="10"/>
      <c r="C35" s="62" t="s">
        <v>43</v>
      </c>
      <c r="D35" s="62"/>
      <c r="E35" s="62"/>
      <c r="F35" s="62"/>
      <c r="G35" s="62"/>
      <c r="H35" s="62"/>
      <c r="I35" s="62"/>
      <c r="J35" s="63">
        <v>0.06</v>
      </c>
      <c r="K35" s="63"/>
      <c r="L35" s="63"/>
      <c r="M35" s="21"/>
      <c r="N35" s="64">
        <f>$AF$29*J35</f>
        <v>2251.6921728</v>
      </c>
      <c r="O35" s="64"/>
      <c r="P35" s="64"/>
      <c r="Q35" s="64"/>
      <c r="R35" s="21"/>
      <c r="S35" s="65" t="s">
        <v>45</v>
      </c>
      <c r="T35" s="65"/>
      <c r="U35" s="65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11"/>
      <c r="AP35" s="28" t="s">
        <v>39</v>
      </c>
      <c r="AQ35" s="28"/>
    </row>
    <row r="36" spans="2:43" ht="12" customHeight="1">
      <c r="B36" s="10"/>
      <c r="C36" s="62" t="s">
        <v>44</v>
      </c>
      <c r="D36" s="62"/>
      <c r="E36" s="62"/>
      <c r="F36" s="62"/>
      <c r="G36" s="62"/>
      <c r="H36" s="62"/>
      <c r="I36" s="62"/>
      <c r="J36" s="63">
        <v>0.06</v>
      </c>
      <c r="K36" s="63"/>
      <c r="L36" s="63"/>
      <c r="M36" s="21"/>
      <c r="N36" s="64">
        <f>$AF$29*J36</f>
        <v>2251.6921728</v>
      </c>
      <c r="O36" s="64"/>
      <c r="P36" s="64"/>
      <c r="Q36" s="64"/>
      <c r="R36" s="21"/>
      <c r="S36" s="65" t="s">
        <v>45</v>
      </c>
      <c r="T36" s="65"/>
      <c r="U36" s="65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11"/>
      <c r="AP36" s="28" t="s">
        <v>40</v>
      </c>
      <c r="AQ36" s="28"/>
    </row>
    <row r="37" spans="2:43" ht="12" customHeight="1">
      <c r="B37" s="10"/>
      <c r="C37" s="62"/>
      <c r="D37" s="62"/>
      <c r="E37" s="62"/>
      <c r="F37" s="62"/>
      <c r="G37" s="62"/>
      <c r="H37" s="62"/>
      <c r="I37" s="62"/>
      <c r="J37" s="63">
        <v>0</v>
      </c>
      <c r="K37" s="63"/>
      <c r="L37" s="63"/>
      <c r="M37" s="21"/>
      <c r="N37" s="64">
        <f>$AF$29*J37</f>
        <v>0</v>
      </c>
      <c r="O37" s="64"/>
      <c r="P37" s="64"/>
      <c r="Q37" s="64"/>
      <c r="R37" s="21"/>
      <c r="S37" s="65" t="s">
        <v>45</v>
      </c>
      <c r="T37" s="65"/>
      <c r="U37" s="65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11"/>
      <c r="AP37" s="28"/>
      <c r="AQ37" s="28"/>
    </row>
    <row r="38" spans="2:43" ht="12" customHeight="1">
      <c r="B38" s="1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11"/>
      <c r="AP38" s="28"/>
      <c r="AQ38" s="28"/>
    </row>
    <row r="39" spans="2:43" ht="12" customHeight="1">
      <c r="B39" s="10"/>
      <c r="C39" s="31" t="s">
        <v>46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11"/>
      <c r="AP39" s="28"/>
      <c r="AQ39" s="28"/>
    </row>
    <row r="40" spans="2:43" ht="12" customHeight="1">
      <c r="B40" s="1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11"/>
      <c r="AP40" s="28"/>
      <c r="AQ40" s="28"/>
    </row>
    <row r="41" spans="2:39" ht="12" customHeight="1">
      <c r="B41" s="10"/>
      <c r="C41" s="21"/>
      <c r="D41" s="21"/>
      <c r="E41" s="21"/>
      <c r="F41" s="21"/>
      <c r="G41" s="21"/>
      <c r="H41" s="21"/>
      <c r="I41" s="21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11"/>
    </row>
    <row r="42" spans="2:39" ht="12" customHeight="1">
      <c r="B42" s="10"/>
      <c r="C42" s="62" t="s">
        <v>42</v>
      </c>
      <c r="D42" s="62"/>
      <c r="E42" s="62"/>
      <c r="F42" s="62"/>
      <c r="G42" s="62"/>
      <c r="H42" s="62"/>
      <c r="I42" s="62"/>
      <c r="J42" s="66" t="s">
        <v>38</v>
      </c>
      <c r="K42" s="66"/>
      <c r="L42" s="66"/>
      <c r="M42" s="66"/>
      <c r="N42" s="66"/>
      <c r="O42" s="66"/>
      <c r="P42" s="66"/>
      <c r="Q42" s="66"/>
      <c r="R42" s="66"/>
      <c r="S42" s="66"/>
      <c r="T42" s="21"/>
      <c r="U42" s="71">
        <v>0</v>
      </c>
      <c r="V42" s="71"/>
      <c r="W42" s="71"/>
      <c r="X42" s="21"/>
      <c r="Y42" s="64">
        <f>IF(J42=0,0,IF(J42="Общая система налогообложения",N34*1.2,0))+IF(J42="УСН без НДС",(N34+N34*U42/(100-U42)),0)+IF(J42="УСН с НДС",(N34+N34*U42/(100-U42)*1.2),0)</f>
        <v>39629.78224128</v>
      </c>
      <c r="Z42" s="64"/>
      <c r="AA42" s="64"/>
      <c r="AB42" s="64"/>
      <c r="AC42" s="64"/>
      <c r="AD42" s="64"/>
      <c r="AE42" s="64"/>
      <c r="AF42" s="21"/>
      <c r="AG42" s="21"/>
      <c r="AH42" s="21"/>
      <c r="AI42" s="21"/>
      <c r="AJ42" s="21"/>
      <c r="AK42" s="21"/>
      <c r="AL42" s="21"/>
      <c r="AM42" s="11"/>
    </row>
    <row r="43" spans="2:39" ht="12" customHeight="1">
      <c r="B43" s="10"/>
      <c r="C43" s="62" t="s">
        <v>43</v>
      </c>
      <c r="D43" s="62"/>
      <c r="E43" s="62"/>
      <c r="F43" s="62"/>
      <c r="G43" s="62"/>
      <c r="H43" s="62"/>
      <c r="I43" s="62"/>
      <c r="J43" s="67" t="s">
        <v>39</v>
      </c>
      <c r="K43" s="67"/>
      <c r="L43" s="67"/>
      <c r="M43" s="67"/>
      <c r="N43" s="67"/>
      <c r="O43" s="67"/>
      <c r="P43" s="67"/>
      <c r="Q43" s="67"/>
      <c r="R43" s="67"/>
      <c r="S43" s="67"/>
      <c r="T43" s="21"/>
      <c r="U43" s="71">
        <v>6</v>
      </c>
      <c r="V43" s="71"/>
      <c r="W43" s="71"/>
      <c r="X43" s="21"/>
      <c r="Y43" s="64">
        <f>IF(J43=0,0,IF(J43="Общая система налогообложения",N35*1.2,0))+IF(J43="УСН без НДС",(N35+N35*U43/(100-U43)),0)+IF(J43="УСН с НДС",((N35+N35*U43/(100-U43))*1.2),0)</f>
        <v>2395.4172051063833</v>
      </c>
      <c r="Z43" s="64"/>
      <c r="AA43" s="64"/>
      <c r="AB43" s="64"/>
      <c r="AC43" s="64"/>
      <c r="AD43" s="64"/>
      <c r="AE43" s="64"/>
      <c r="AF43" s="21"/>
      <c r="AG43" s="21"/>
      <c r="AH43" s="21"/>
      <c r="AI43" s="21"/>
      <c r="AJ43" s="21"/>
      <c r="AK43" s="21"/>
      <c r="AL43" s="21"/>
      <c r="AM43" s="11"/>
    </row>
    <row r="44" spans="2:39" ht="12" customHeight="1">
      <c r="B44" s="10"/>
      <c r="C44" s="62" t="s">
        <v>44</v>
      </c>
      <c r="D44" s="62"/>
      <c r="E44" s="62"/>
      <c r="F44" s="62"/>
      <c r="G44" s="62"/>
      <c r="H44" s="62"/>
      <c r="I44" s="62"/>
      <c r="J44" s="67" t="s">
        <v>40</v>
      </c>
      <c r="K44" s="67"/>
      <c r="L44" s="67"/>
      <c r="M44" s="67"/>
      <c r="N44" s="67"/>
      <c r="O44" s="67"/>
      <c r="P44" s="67"/>
      <c r="Q44" s="67"/>
      <c r="R44" s="67"/>
      <c r="S44" s="67"/>
      <c r="T44" s="21"/>
      <c r="U44" s="71">
        <v>8</v>
      </c>
      <c r="V44" s="71"/>
      <c r="W44" s="71"/>
      <c r="X44" s="21"/>
      <c r="Y44" s="64">
        <f>IF(J44=0,0,IF(J44="Общая система налогообложения",N36*1.2,0))+IF(J44="УСН без НДС",(N36+N36*U44/(100-U44)),0)+IF(J44="УСН с НДС",(N36+N36*U44/(100-U44)*1.2),0)</f>
        <v>2486.651356048696</v>
      </c>
      <c r="Z44" s="64"/>
      <c r="AA44" s="64"/>
      <c r="AB44" s="64"/>
      <c r="AC44" s="64"/>
      <c r="AD44" s="64"/>
      <c r="AE44" s="64"/>
      <c r="AF44" s="21"/>
      <c r="AG44" s="21"/>
      <c r="AH44" s="21"/>
      <c r="AI44" s="21"/>
      <c r="AJ44" s="21"/>
      <c r="AK44" s="21"/>
      <c r="AL44" s="21"/>
      <c r="AM44" s="11"/>
    </row>
    <row r="45" spans="2:39" ht="12" customHeight="1">
      <c r="B45" s="10"/>
      <c r="C45" s="62"/>
      <c r="D45" s="62"/>
      <c r="E45" s="62"/>
      <c r="F45" s="62"/>
      <c r="G45" s="62"/>
      <c r="H45" s="62"/>
      <c r="I45" s="62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21"/>
      <c r="U45" s="71">
        <v>0</v>
      </c>
      <c r="V45" s="71"/>
      <c r="W45" s="71"/>
      <c r="X45" s="21"/>
      <c r="Y45" s="64">
        <f>IF(J45=0,0,IF(J45="Общая система налогообложения",N37*1.2,0))+IF(J45="УСН без НДС",(N37+N37*U45/(100-U45)),0)+IF(J45="УСН с НДС",(N37+N37*U45/(100-U45)*1.2),0)</f>
        <v>0</v>
      </c>
      <c r="Z45" s="64"/>
      <c r="AA45" s="64"/>
      <c r="AB45" s="64"/>
      <c r="AC45" s="64"/>
      <c r="AD45" s="64"/>
      <c r="AE45" s="64"/>
      <c r="AF45" s="21"/>
      <c r="AG45" s="21"/>
      <c r="AH45" s="21"/>
      <c r="AI45" s="21"/>
      <c r="AJ45" s="21"/>
      <c r="AK45" s="21"/>
      <c r="AL45" s="21"/>
      <c r="AM45" s="11"/>
    </row>
    <row r="46" spans="2:39" ht="12" customHeight="1">
      <c r="B46" s="1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11"/>
    </row>
    <row r="47" spans="2:39" ht="12" customHeight="1">
      <c r="B47" s="10"/>
      <c r="C47" s="26" t="s">
        <v>47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68">
        <f>SUM(Y42:AE45)</f>
        <v>44511.850802435074</v>
      </c>
      <c r="Q47" s="68"/>
      <c r="R47" s="68"/>
      <c r="S47" s="68"/>
      <c r="T47" s="68"/>
      <c r="U47" s="68"/>
      <c r="V47" s="68"/>
      <c r="W47" s="68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11"/>
    </row>
    <row r="48" spans="2:39" ht="12" customHeight="1">
      <c r="B48" s="1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11"/>
    </row>
    <row r="49" spans="2:39" ht="9" customHeight="1">
      <c r="B49" s="12"/>
      <c r="C49" s="19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13"/>
    </row>
    <row r="50" spans="2:39" ht="12" customHeight="1" thickBot="1"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4"/>
    </row>
  </sheetData>
  <sheetProtection/>
  <mergeCells count="74">
    <mergeCell ref="Y44:AE44"/>
    <mergeCell ref="N36:Q36"/>
    <mergeCell ref="Y42:AE42"/>
    <mergeCell ref="Y43:AE43"/>
    <mergeCell ref="Y45:AE45"/>
    <mergeCell ref="P47:W47"/>
    <mergeCell ref="W25:Y25"/>
    <mergeCell ref="J45:S45"/>
    <mergeCell ref="U42:W42"/>
    <mergeCell ref="U43:W43"/>
    <mergeCell ref="U44:W44"/>
    <mergeCell ref="U45:W45"/>
    <mergeCell ref="S36:U36"/>
    <mergeCell ref="S37:U37"/>
    <mergeCell ref="C45:I45"/>
    <mergeCell ref="J42:S42"/>
    <mergeCell ref="J43:S43"/>
    <mergeCell ref="C39:AL40"/>
    <mergeCell ref="C42:I42"/>
    <mergeCell ref="C43:I43"/>
    <mergeCell ref="C44:I44"/>
    <mergeCell ref="J44:S44"/>
    <mergeCell ref="J36:L36"/>
    <mergeCell ref="J37:L37"/>
    <mergeCell ref="C35:I35"/>
    <mergeCell ref="C36:I36"/>
    <mergeCell ref="C37:I37"/>
    <mergeCell ref="N37:Q37"/>
    <mergeCell ref="C31:AL32"/>
    <mergeCell ref="C34:I34"/>
    <mergeCell ref="J34:L34"/>
    <mergeCell ref="J35:L35"/>
    <mergeCell ref="N34:Q34"/>
    <mergeCell ref="N35:Q35"/>
    <mergeCell ref="S34:U34"/>
    <mergeCell ref="S35:U35"/>
    <mergeCell ref="C29:D29"/>
    <mergeCell ref="E29:AE29"/>
    <mergeCell ref="AF29:AL29"/>
    <mergeCell ref="S25:V25"/>
    <mergeCell ref="V27:W27"/>
    <mergeCell ref="M28:O28"/>
    <mergeCell ref="C27:D27"/>
    <mergeCell ref="AF27:AL27"/>
    <mergeCell ref="C28:D28"/>
    <mergeCell ref="AF28:AL28"/>
    <mergeCell ref="C24:D24"/>
    <mergeCell ref="E24:AE24"/>
    <mergeCell ref="AF24:AL24"/>
    <mergeCell ref="C25:D25"/>
    <mergeCell ref="AF25:AL25"/>
    <mergeCell ref="C26:D26"/>
    <mergeCell ref="E26:AE26"/>
    <mergeCell ref="AF26:AL26"/>
    <mergeCell ref="C22:D22"/>
    <mergeCell ref="E22:AE22"/>
    <mergeCell ref="AF22:AL22"/>
    <mergeCell ref="C23:D23"/>
    <mergeCell ref="E23:AE23"/>
    <mergeCell ref="AF23:AL23"/>
    <mergeCell ref="M17:AL17"/>
    <mergeCell ref="C19:D20"/>
    <mergeCell ref="E19:AE20"/>
    <mergeCell ref="AF19:AL20"/>
    <mergeCell ref="C21:D21"/>
    <mergeCell ref="E21:AE21"/>
    <mergeCell ref="AF21:AL21"/>
    <mergeCell ref="L16:AL16"/>
    <mergeCell ref="B1:AM1"/>
    <mergeCell ref="C10:AL10"/>
    <mergeCell ref="J12:AL12"/>
    <mergeCell ref="F13:AL13"/>
    <mergeCell ref="H14:AL14"/>
    <mergeCell ref="J15:AL15"/>
  </mergeCells>
  <dataValidations count="2">
    <dataValidation type="list" allowBlank="1" showInputMessage="1" showErrorMessage="1" sqref="S25:V25">
      <formula1>$AQ$20:$AQ$30</formula1>
    </dataValidation>
    <dataValidation type="list" allowBlank="1" showInputMessage="1" showErrorMessage="1" sqref="J42:J45">
      <formula1>$AP$34:$AP$36</formula1>
    </dataValidation>
  </dataValidation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2018-05-24T09:26:33Z</cp:lastPrinted>
  <dcterms:created xsi:type="dcterms:W3CDTF">2003-10-18T11:05:50Z</dcterms:created>
  <dcterms:modified xsi:type="dcterms:W3CDTF">2021-03-17T09:18:45Z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