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9150" activeTab="0"/>
  </bookViews>
  <sheets>
    <sheet name="Платежное требование" sheetId="1" r:id="rId1"/>
  </sheets>
  <definedNames>
    <definedName name="номер_месяца">'Платежное требование'!$B$174</definedName>
    <definedName name="_xlnm.Print_Area" localSheetId="0">'Платежное требование'!$C$3:$BH$106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<sst xmlns="http://schemas.openxmlformats.org/spreadsheetml/2006/main" count="220" uniqueCount="95">
  <si>
    <t>к Инструкции о банковском переводе</t>
  </si>
  <si>
    <t>Дата</t>
  </si>
  <si>
    <t>Сумма и валюта:</t>
  </si>
  <si>
    <t>Сумма цифрами</t>
  </si>
  <si>
    <t>Плательщик:</t>
  </si>
  <si>
    <t>Счет №</t>
  </si>
  <si>
    <t>Банк-отправитель:</t>
  </si>
  <si>
    <t>Код банка</t>
  </si>
  <si>
    <t>Банк-получатель:</t>
  </si>
  <si>
    <t>Бенефициар:</t>
  </si>
  <si>
    <t>Назначение платежа:</t>
  </si>
  <si>
    <t>УНП плательщика</t>
  </si>
  <si>
    <t>УНП бенефициара</t>
  </si>
  <si>
    <t>Очередь</t>
  </si>
  <si>
    <t>Дебет счета</t>
  </si>
  <si>
    <t>Кредит счета</t>
  </si>
  <si>
    <t>Код валюты</t>
  </si>
  <si>
    <t>Сумма перевода</t>
  </si>
  <si>
    <t>Эквивалент в белорусских рублях</t>
  </si>
  <si>
    <t>М.П.</t>
  </si>
  <si>
    <t>Дата исполнения банком</t>
  </si>
  <si>
    <t>Штамп банка</t>
  </si>
  <si>
    <t>Заглавная без НДС</t>
  </si>
  <si>
    <t xml:space="preserve">Ноль белорусских рублей </t>
  </si>
  <si>
    <t xml:space="preserve">Сегодня с утра судя по всему было </t>
  </si>
  <si>
    <t>декабря</t>
  </si>
  <si>
    <t>Заглавная с НДС</t>
  </si>
  <si>
    <t xml:space="preserve"> «  17  »  декабря  2009 г.</t>
  </si>
  <si>
    <t>брать не отсюда</t>
  </si>
  <si>
    <t>маленькая без НДС</t>
  </si>
  <si>
    <t xml:space="preserve">ноль белорусских рублей </t>
  </si>
  <si>
    <t>маленькая с НДС</t>
  </si>
  <si>
    <t/>
  </si>
  <si>
    <t>н</t>
  </si>
  <si>
    <t>Н</t>
  </si>
  <si>
    <t>белорусских рублей</t>
  </si>
  <si>
    <t xml:space="preserve">девятьсот </t>
  </si>
  <si>
    <t xml:space="preserve">девять 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</si>
  <si>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</si>
  <si>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</si>
  <si>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</si>
  <si>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</si>
  <si>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</si>
  <si>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</si>
  <si>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</si>
  <si>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</si>
  <si>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</si>
  <si>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</si>
  <si>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</si>
  <si>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</si>
  <si>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</si>
  <si>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</si>
  <si>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</si>
  <si>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</si>
  <si>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</si>
  <si>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</si>
  <si>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</si>
  <si>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</si>
  <si>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</si>
  <si>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</si>
  <si>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</si>
  <si>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</si>
  <si>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</si>
  <si>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</si>
  <si>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</si>
  <si>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</si>
  <si>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</si>
  <si>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</si>
  <si>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</si>
  <si>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</si>
  <si>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восемнадцать </t>
  </si>
  <si>
    <t xml:space="preserve">девяносто </t>
  </si>
  <si>
    <t>рублей</t>
  </si>
  <si>
    <t>коп.</t>
  </si>
  <si>
    <t xml:space="preserve">девятнадцать </t>
  </si>
  <si>
    <t xml:space="preserve">сто </t>
  </si>
  <si>
    <t>Форма действует с 22.01.2013 года</t>
  </si>
  <si>
    <t>Приложение 3</t>
  </si>
  <si>
    <t>пост. Правления Нац.банка Респ.Беларусь 19.11.2012 № 583</t>
  </si>
  <si>
    <t>ПЛАТЕЖНОЕ ТРЕБОВАНИЕ №</t>
  </si>
  <si>
    <t>0401890033</t>
  </si>
  <si>
    <t>С акцептом</t>
  </si>
  <si>
    <t>Без акцепта</t>
  </si>
  <si>
    <t>Корреспондент банка-получателя:</t>
  </si>
  <si>
    <t>№ документа</t>
  </si>
  <si>
    <t>Дата документа</t>
  </si>
  <si>
    <t>УНП третьего лица</t>
  </si>
  <si>
    <t>Код платежа</t>
  </si>
  <si>
    <t>Подписи бенефициара (взыскателя)</t>
  </si>
  <si>
    <t>Заполняется банком-получателем</t>
  </si>
  <si>
    <t>Дата поступления</t>
  </si>
  <si>
    <t>Подпись ответственного</t>
  </si>
  <si>
    <t>исполнителя</t>
  </si>
  <si>
    <t>Заполняется банком-отправителем</t>
  </si>
  <si>
    <t>Иная информация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</si>
</sst>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u val="single"/>
      <sz val="8"/>
      <name val="Tahoma"/>
      <family val="2"/>
    </font>
    <font>
      <b/>
      <sz val="12"/>
      <name val="Tahoma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sz val="10"/>
      <name val="Times New Roman"/>
      <family val="1"/>
    </font>
    <font>
      <sz val="9"/>
      <name val="Arial Cyr"/>
      <family val="2"/>
    </font>
    <font>
      <b/>
      <sz val="8"/>
      <name val="Arial Cyr"/>
      <family val="2"/>
    </font>
    <font>
      <sz val="6"/>
      <name val="Arial Cyr"/>
      <family val="0"/>
    </font>
    <font>
      <b/>
      <sz val="6"/>
      <name val="Arial Cyr"/>
      <family val="2"/>
    </font>
    <font>
      <b/>
      <sz val="6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Alignment="1" applyProtection="1">
      <alignment horizontal="left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49" fontId="6" fillId="35" borderId="0" xfId="0" applyNumberFormat="1" applyFont="1" applyFill="1" applyBorder="1" applyAlignment="1" applyProtection="1">
      <alignment horizontal="center" vertical="center"/>
      <protection locked="0"/>
    </xf>
    <xf numFmtId="49" fontId="4" fillId="35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1" xfId="0" applyNumberFormat="1" applyFont="1" applyFill="1" applyBorder="1" applyAlignment="1" applyProtection="1">
      <alignment vertical="center"/>
      <protection locked="0"/>
    </xf>
    <xf numFmtId="49" fontId="3" fillId="33" borderId="20" xfId="0" applyNumberFormat="1" applyFont="1" applyFill="1" applyBorder="1" applyAlignment="1" applyProtection="1">
      <alignment vertical="center"/>
      <protection locked="0"/>
    </xf>
    <xf numFmtId="49" fontId="3" fillId="33" borderId="22" xfId="0" applyNumberFormat="1" applyFont="1" applyFill="1" applyBorder="1" applyAlignment="1" applyProtection="1">
      <alignment vertical="center"/>
      <protection locked="0"/>
    </xf>
    <xf numFmtId="49" fontId="3" fillId="33" borderId="23" xfId="0" applyNumberFormat="1" applyFont="1" applyFill="1" applyBorder="1" applyAlignment="1" applyProtection="1">
      <alignment vertical="center"/>
      <protection locked="0"/>
    </xf>
    <xf numFmtId="49" fontId="3" fillId="33" borderId="24" xfId="0" applyNumberFormat="1" applyFont="1" applyFill="1" applyBorder="1" applyAlignment="1" applyProtection="1">
      <alignment vertical="center"/>
      <protection locked="0"/>
    </xf>
    <xf numFmtId="49" fontId="3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5" xfId="0" applyNumberFormat="1" applyFont="1" applyFill="1" applyBorder="1" applyAlignment="1" applyProtection="1">
      <alignment vertical="center"/>
      <protection locked="0"/>
    </xf>
    <xf numFmtId="49" fontId="3" fillId="33" borderId="18" xfId="0" applyNumberFormat="1" applyFont="1" applyFill="1" applyBorder="1" applyAlignment="1" applyProtection="1">
      <alignment vertical="center"/>
      <protection locked="0"/>
    </xf>
    <xf numFmtId="49" fontId="3" fillId="35" borderId="0" xfId="0" applyNumberFormat="1" applyFont="1" applyFill="1" applyBorder="1" applyAlignment="1" applyProtection="1">
      <alignment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top" wrapText="1"/>
      <protection locked="0"/>
    </xf>
    <xf numFmtId="49" fontId="3" fillId="33" borderId="23" xfId="0" applyNumberFormat="1" applyFont="1" applyFill="1" applyBorder="1" applyAlignment="1" applyProtection="1">
      <alignment horizontal="left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0" xfId="0" applyNumberFormat="1" applyFont="1" applyFill="1" applyAlignment="1" applyProtection="1">
      <alignment/>
      <protection hidden="1"/>
    </xf>
    <xf numFmtId="0" fontId="0" fillId="35" borderId="0" xfId="0" applyNumberFormat="1" applyFont="1" applyFill="1" applyBorder="1" applyAlignment="1" applyProtection="1">
      <alignment/>
      <protection hidden="1"/>
    </xf>
    <xf numFmtId="4" fontId="8" fillId="35" borderId="0" xfId="0" applyNumberFormat="1" applyFont="1" applyFill="1" applyBorder="1" applyAlignment="1" applyProtection="1">
      <alignment horizontal="right"/>
      <protection hidden="1"/>
    </xf>
    <xf numFmtId="0" fontId="0" fillId="35" borderId="0" xfId="0" applyNumberFormat="1" applyFont="1" applyFill="1" applyAlignment="1" applyProtection="1">
      <alignment/>
      <protection hidden="1"/>
    </xf>
    <xf numFmtId="0" fontId="0" fillId="35" borderId="0" xfId="0" applyNumberFormat="1" applyFont="1" applyFill="1" applyAlignment="1" applyProtection="1">
      <alignment horizontal="left"/>
      <protection hidden="1"/>
    </xf>
    <xf numFmtId="0" fontId="9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/>
      <protection hidden="1"/>
    </xf>
    <xf numFmtId="0" fontId="0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right"/>
      <protection hidden="1"/>
    </xf>
    <xf numFmtId="0" fontId="11" fillId="35" borderId="0" xfId="0" applyFont="1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0" fillId="35" borderId="0" xfId="0" applyFont="1" applyFill="1" applyAlignment="1" applyProtection="1">
      <alignment horizontal="left"/>
      <protection hidden="1"/>
    </xf>
    <xf numFmtId="0" fontId="0" fillId="35" borderId="0" xfId="0" applyFont="1" applyFill="1" applyAlignment="1" applyProtection="1">
      <alignment/>
      <protection hidden="1"/>
    </xf>
    <xf numFmtId="0" fontId="0" fillId="35" borderId="0" xfId="0" applyFont="1" applyFill="1" applyAlignment="1" applyProtection="1">
      <alignment horizontal="center"/>
      <protection hidden="1"/>
    </xf>
    <xf numFmtId="0" fontId="0" fillId="35" borderId="0" xfId="0" applyFont="1" applyFill="1" applyAlignment="1" applyProtection="1">
      <alignment horizontal="left"/>
      <protection hidden="1"/>
    </xf>
    <xf numFmtId="0" fontId="0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/>
      <protection hidden="1"/>
    </xf>
    <xf numFmtId="0" fontId="0" fillId="35" borderId="0" xfId="0" applyNumberFormat="1" applyFont="1" applyFill="1" applyAlignment="1" applyProtection="1">
      <alignment/>
      <protection hidden="1"/>
    </xf>
    <xf numFmtId="176" fontId="0" fillId="35" borderId="0" xfId="0" applyNumberFormat="1" applyFont="1" applyFill="1" applyBorder="1" applyAlignment="1" applyProtection="1">
      <alignment horizontal="left"/>
      <protection hidden="1"/>
    </xf>
    <xf numFmtId="0" fontId="0" fillId="35" borderId="0" xfId="0" applyFont="1" applyFill="1" applyAlignment="1" applyProtection="1">
      <alignment horizontal="center"/>
      <protection hidden="1"/>
    </xf>
    <xf numFmtId="0" fontId="9" fillId="35" borderId="0" xfId="0" applyNumberFormat="1" applyFont="1" applyFill="1" applyAlignment="1" applyProtection="1">
      <alignment/>
      <protection hidden="1"/>
    </xf>
    <xf numFmtId="0" fontId="0" fillId="35" borderId="0" xfId="0" applyNumberFormat="1" applyFont="1" applyFill="1" applyAlignment="1" applyProtection="1">
      <alignment horizontal="right"/>
      <protection hidden="1"/>
    </xf>
    <xf numFmtId="0" fontId="0" fillId="35" borderId="0" xfId="0" applyNumberFormat="1" applyFont="1" applyFill="1" applyAlignment="1" applyProtection="1">
      <alignment horizontal="right"/>
      <protection hidden="1"/>
    </xf>
    <xf numFmtId="0" fontId="0" fillId="35" borderId="0" xfId="0" applyNumberFormat="1" applyFont="1" applyFill="1" applyAlignment="1" applyProtection="1">
      <alignment/>
      <protection hidden="1"/>
    </xf>
    <xf numFmtId="0" fontId="0" fillId="35" borderId="0" xfId="0" applyNumberFormat="1" applyFont="1" applyFill="1" applyAlignment="1" applyProtection="1">
      <alignment/>
      <protection hidden="1"/>
    </xf>
    <xf numFmtId="0" fontId="0" fillId="35" borderId="0" xfId="0" applyNumberFormat="1" applyFont="1" applyFill="1" applyAlignment="1" applyProtection="1">
      <alignment horizontal="right"/>
      <protection hidden="1"/>
    </xf>
    <xf numFmtId="0" fontId="10" fillId="35" borderId="0" xfId="0" applyNumberFormat="1" applyFont="1" applyFill="1" applyAlignment="1" applyProtection="1">
      <alignment horizontal="center"/>
      <protection hidden="1"/>
    </xf>
    <xf numFmtId="183" fontId="0" fillId="35" borderId="0" xfId="0" applyNumberFormat="1" applyFont="1" applyFill="1" applyAlignment="1" applyProtection="1">
      <alignment/>
      <protection hidden="1"/>
    </xf>
    <xf numFmtId="2" fontId="0" fillId="35" borderId="0" xfId="0" applyNumberFormat="1" applyFont="1" applyFill="1" applyAlignment="1" applyProtection="1">
      <alignment horizontal="right"/>
      <protection hidden="1"/>
    </xf>
    <xf numFmtId="22" fontId="0" fillId="35" borderId="0" xfId="0" applyNumberFormat="1" applyFont="1" applyFill="1" applyAlignment="1" applyProtection="1">
      <alignment/>
      <protection hidden="1"/>
    </xf>
    <xf numFmtId="0" fontId="9" fillId="35" borderId="0" xfId="0" applyNumberFormat="1" applyFont="1" applyFill="1" applyAlignment="1" applyProtection="1">
      <alignment shrinkToFit="1"/>
      <protection hidden="1"/>
    </xf>
    <xf numFmtId="0" fontId="0" fillId="35" borderId="0" xfId="0" applyNumberFormat="1" applyFont="1" applyFill="1" applyAlignment="1" applyProtection="1">
      <alignment horizontal="left"/>
      <protection hidden="1"/>
    </xf>
    <xf numFmtId="14" fontId="0" fillId="35" borderId="0" xfId="0" applyNumberFormat="1" applyFont="1" applyFill="1" applyAlignment="1" applyProtection="1">
      <alignment/>
      <protection hidden="1"/>
    </xf>
    <xf numFmtId="4" fontId="0" fillId="35" borderId="0" xfId="0" applyNumberFormat="1" applyFont="1" applyFill="1" applyAlignment="1" applyProtection="1">
      <alignment horizontal="right"/>
      <protection hidden="1"/>
    </xf>
    <xf numFmtId="22" fontId="0" fillId="35" borderId="0" xfId="0" applyNumberFormat="1" applyFont="1" applyFill="1" applyAlignment="1" applyProtection="1">
      <alignment/>
      <protection hidden="1"/>
    </xf>
    <xf numFmtId="4" fontId="0" fillId="35" borderId="0" xfId="0" applyNumberFormat="1" applyFont="1" applyFill="1" applyAlignment="1" applyProtection="1">
      <alignment horizontal="left"/>
      <protection hidden="1"/>
    </xf>
    <xf numFmtId="0" fontId="12" fillId="35" borderId="0" xfId="0" applyNumberFormat="1" applyFont="1" applyFill="1" applyAlignment="1" applyProtection="1">
      <alignment/>
      <protection hidden="1"/>
    </xf>
    <xf numFmtId="0" fontId="12" fillId="35" borderId="0" xfId="0" applyNumberFormat="1" applyFont="1" applyFill="1" applyAlignment="1" applyProtection="1">
      <alignment shrinkToFit="1"/>
      <protection hidden="1"/>
    </xf>
    <xf numFmtId="3" fontId="0" fillId="35" borderId="0" xfId="0" applyNumberFormat="1" applyFont="1" applyFill="1" applyAlignment="1" applyProtection="1">
      <alignment/>
      <protection hidden="1"/>
    </xf>
    <xf numFmtId="1" fontId="0" fillId="35" borderId="0" xfId="0" applyNumberFormat="1" applyFont="1" applyFill="1" applyAlignment="1" applyProtection="1">
      <alignment horizontal="right"/>
      <protection hidden="1"/>
    </xf>
    <xf numFmtId="0" fontId="0" fillId="35" borderId="0" xfId="0" applyNumberFormat="1" applyFont="1" applyFill="1" applyBorder="1" applyAlignment="1" applyProtection="1">
      <alignment/>
      <protection hidden="1"/>
    </xf>
    <xf numFmtId="0" fontId="13" fillId="35" borderId="0" xfId="0" applyNumberFormat="1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14" fillId="36" borderId="0" xfId="0" applyNumberFormat="1" applyFont="1" applyFill="1" applyAlignment="1" applyProtection="1">
      <alignment/>
      <protection/>
    </xf>
    <xf numFmtId="0" fontId="14" fillId="36" borderId="0" xfId="0" applyNumberFormat="1" applyFont="1" applyFill="1" applyBorder="1" applyAlignment="1" applyProtection="1">
      <alignment/>
      <protection/>
    </xf>
    <xf numFmtId="4" fontId="15" fillId="36" borderId="0" xfId="0" applyNumberFormat="1" applyFont="1" applyFill="1" applyBorder="1" applyAlignment="1" applyProtection="1">
      <alignment horizontal="right"/>
      <protection/>
    </xf>
    <xf numFmtId="2" fontId="15" fillId="36" borderId="0" xfId="0" applyNumberFormat="1" applyFont="1" applyFill="1" applyAlignment="1" applyProtection="1">
      <alignment/>
      <protection/>
    </xf>
    <xf numFmtId="0" fontId="3" fillId="34" borderId="0" xfId="0" applyFont="1" applyFill="1" applyAlignment="1" applyProtection="1">
      <alignment vertical="center"/>
      <protection/>
    </xf>
    <xf numFmtId="0" fontId="3" fillId="36" borderId="0" xfId="0" applyNumberFormat="1" applyFont="1" applyFill="1" applyAlignment="1" applyProtection="1">
      <alignment/>
      <protection/>
    </xf>
    <xf numFmtId="0" fontId="4" fillId="36" borderId="0" xfId="0" applyNumberFormat="1" applyFont="1" applyFill="1" applyAlignment="1" applyProtection="1">
      <alignment/>
      <protection/>
    </xf>
    <xf numFmtId="4" fontId="4" fillId="36" borderId="0" xfId="0" applyNumberFormat="1" applyFont="1" applyFill="1" applyAlignment="1" applyProtection="1">
      <alignment horizontal="right"/>
      <protection/>
    </xf>
    <xf numFmtId="0" fontId="9" fillId="36" borderId="0" xfId="0" applyNumberFormat="1" applyFont="1" applyFill="1" applyAlignment="1" applyProtection="1">
      <alignment/>
      <protection/>
    </xf>
    <xf numFmtId="0" fontId="9" fillId="36" borderId="0" xfId="0" applyNumberFormat="1" applyFont="1" applyFill="1" applyAlignment="1" applyProtection="1">
      <alignment horizontal="right"/>
      <protection/>
    </xf>
    <xf numFmtId="0" fontId="9" fillId="36" borderId="0" xfId="0" applyNumberFormat="1" applyFont="1" applyFill="1" applyAlignment="1" applyProtection="1">
      <alignment/>
      <protection/>
    </xf>
    <xf numFmtId="0" fontId="13" fillId="36" borderId="0" xfId="0" applyNumberFormat="1" applyFont="1" applyFill="1" applyAlignment="1" applyProtection="1">
      <alignment horizontal="center"/>
      <protection/>
    </xf>
    <xf numFmtId="183" fontId="9" fillId="36" borderId="0" xfId="0" applyNumberFormat="1" applyFont="1" applyFill="1" applyAlignment="1" applyProtection="1">
      <alignment/>
      <protection/>
    </xf>
    <xf numFmtId="2" fontId="9" fillId="36" borderId="0" xfId="0" applyNumberFormat="1" applyFont="1" applyFill="1" applyAlignment="1" applyProtection="1">
      <alignment horizontal="right"/>
      <protection/>
    </xf>
    <xf numFmtId="0" fontId="9" fillId="36" borderId="0" xfId="0" applyNumberFormat="1" applyFont="1" applyFill="1" applyAlignment="1" applyProtection="1">
      <alignment horizontal="right"/>
      <protection/>
    </xf>
    <xf numFmtId="0" fontId="9" fillId="36" borderId="0" xfId="0" applyNumberFormat="1" applyFont="1" applyFill="1" applyAlignment="1" applyProtection="1">
      <alignment shrinkToFit="1"/>
      <protection/>
    </xf>
    <xf numFmtId="0" fontId="9" fillId="36" borderId="0" xfId="0" applyNumberFormat="1" applyFont="1" applyFill="1" applyAlignment="1" applyProtection="1">
      <alignment horizontal="left"/>
      <protection/>
    </xf>
    <xf numFmtId="4" fontId="9" fillId="36" borderId="0" xfId="0" applyNumberFormat="1" applyFont="1" applyFill="1" applyAlignment="1" applyProtection="1">
      <alignment horizontal="right"/>
      <protection/>
    </xf>
    <xf numFmtId="4" fontId="9" fillId="36" borderId="0" xfId="0" applyNumberFormat="1" applyFont="1" applyFill="1" applyAlignment="1" applyProtection="1">
      <alignment horizontal="left"/>
      <protection/>
    </xf>
    <xf numFmtId="3" fontId="9" fillId="36" borderId="0" xfId="0" applyNumberFormat="1" applyFont="1" applyFill="1" applyAlignment="1" applyProtection="1">
      <alignment/>
      <protection/>
    </xf>
    <xf numFmtId="1" fontId="9" fillId="36" borderId="0" xfId="0" applyNumberFormat="1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9" fillId="36" borderId="0" xfId="0" applyNumberFormat="1" applyFont="1" applyFill="1" applyBorder="1" applyAlignment="1" applyProtection="1">
      <alignment/>
      <protection/>
    </xf>
    <xf numFmtId="0" fontId="9" fillId="36" borderId="0" xfId="0" applyNumberFormat="1" applyFont="1" applyFill="1" applyBorder="1" applyAlignment="1" applyProtection="1">
      <alignment/>
      <protection/>
    </xf>
    <xf numFmtId="4" fontId="13" fillId="36" borderId="0" xfId="0" applyNumberFormat="1" applyFont="1" applyFill="1" applyBorder="1" applyAlignment="1" applyProtection="1">
      <alignment horizontal="right"/>
      <protection/>
    </xf>
    <xf numFmtId="2" fontId="13" fillId="36" borderId="0" xfId="0" applyNumberFormat="1" applyFont="1" applyFill="1" applyAlignment="1" applyProtection="1">
      <alignment/>
      <protection/>
    </xf>
    <xf numFmtId="0" fontId="16" fillId="36" borderId="0" xfId="0" applyNumberFormat="1" applyFont="1" applyFill="1" applyAlignment="1" applyProtection="1">
      <alignment/>
      <protection/>
    </xf>
    <xf numFmtId="49" fontId="4" fillId="33" borderId="18" xfId="0" applyNumberFormat="1" applyFont="1" applyFill="1" applyBorder="1" applyAlignment="1" applyProtection="1">
      <alignment vertical="top" wrapText="1"/>
      <protection locked="0"/>
    </xf>
    <xf numFmtId="49" fontId="4" fillId="33" borderId="19" xfId="0" applyNumberFormat="1" applyFont="1" applyFill="1" applyBorder="1" applyAlignment="1" applyProtection="1">
      <alignment vertical="top" wrapText="1"/>
      <protection locked="0"/>
    </xf>
    <xf numFmtId="49" fontId="4" fillId="33" borderId="0" xfId="0" applyNumberFormat="1" applyFont="1" applyFill="1" applyBorder="1" applyAlignment="1" applyProtection="1">
      <alignment vertical="top" wrapText="1"/>
      <protection locked="0"/>
    </xf>
    <xf numFmtId="49" fontId="4" fillId="33" borderId="20" xfId="0" applyNumberFormat="1" applyFont="1" applyFill="1" applyBorder="1" applyAlignment="1" applyProtection="1">
      <alignment vertical="top" wrapText="1"/>
      <protection locked="0"/>
    </xf>
    <xf numFmtId="49" fontId="3" fillId="33" borderId="21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 locked="0"/>
    </xf>
    <xf numFmtId="176" fontId="0" fillId="35" borderId="0" xfId="0" applyNumberFormat="1" applyFont="1" applyFill="1" applyBorder="1" applyAlignment="1" applyProtection="1">
      <alignment horizontal="left"/>
      <protection hidden="1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49" fontId="3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5" xfId="0" applyNumberFormat="1" applyFont="1" applyFill="1" applyBorder="1" applyAlignment="1" applyProtection="1">
      <alignment horizontal="left" vertical="center" wrapText="1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49" fontId="3" fillId="33" borderId="19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49" fontId="3" fillId="33" borderId="22" xfId="0" applyNumberFormat="1" applyFont="1" applyFill="1" applyBorder="1" applyAlignment="1" applyProtection="1">
      <alignment horizontal="left" vertical="center" wrapText="1"/>
      <protection/>
    </xf>
    <xf numFmtId="49" fontId="3" fillId="33" borderId="23" xfId="0" applyNumberFormat="1" applyFont="1" applyFill="1" applyBorder="1" applyAlignment="1" applyProtection="1">
      <alignment horizontal="left" vertical="center" wrapText="1"/>
      <protection/>
    </xf>
    <xf numFmtId="49" fontId="3" fillId="33" borderId="24" xfId="0" applyNumberFormat="1" applyFont="1" applyFill="1" applyBorder="1" applyAlignment="1" applyProtection="1">
      <alignment horizontal="left" vertical="center" wrapText="1"/>
      <protection/>
    </xf>
    <xf numFmtId="49" fontId="3" fillId="33" borderId="25" xfId="0" applyNumberFormat="1" applyFont="1" applyFill="1" applyBorder="1" applyAlignment="1" applyProtection="1">
      <alignment horizontal="left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/>
      <protection locked="0"/>
    </xf>
    <xf numFmtId="49" fontId="3" fillId="33" borderId="19" xfId="0" applyNumberFormat="1" applyFont="1" applyFill="1" applyBorder="1" applyAlignment="1" applyProtection="1">
      <alignment horizontal="left" vertical="center"/>
      <protection locked="0"/>
    </xf>
    <xf numFmtId="49" fontId="3" fillId="33" borderId="22" xfId="0" applyNumberFormat="1" applyFont="1" applyFill="1" applyBorder="1" applyAlignment="1" applyProtection="1">
      <alignment horizontal="left" vertical="center"/>
      <protection locked="0"/>
    </xf>
    <xf numFmtId="49" fontId="3" fillId="33" borderId="23" xfId="0" applyNumberFormat="1" applyFont="1" applyFill="1" applyBorder="1" applyAlignment="1" applyProtection="1">
      <alignment horizontal="left" vertical="center"/>
      <protection locked="0"/>
    </xf>
    <xf numFmtId="49" fontId="3" fillId="33" borderId="24" xfId="0" applyNumberFormat="1" applyFont="1" applyFill="1" applyBorder="1" applyAlignment="1" applyProtection="1">
      <alignment horizontal="left" vertical="center"/>
      <protection locked="0"/>
    </xf>
    <xf numFmtId="14" fontId="8" fillId="35" borderId="0" xfId="0" applyNumberFormat="1" applyFont="1" applyFill="1" applyAlignment="1" applyProtection="1">
      <alignment horizontal="center"/>
      <protection hidden="1"/>
    </xf>
    <xf numFmtId="49" fontId="4" fillId="33" borderId="25" xfId="0" applyNumberFormat="1" applyFont="1" applyFill="1" applyBorder="1" applyAlignment="1" applyProtection="1">
      <alignment horizontal="left" vertical="center"/>
      <protection locked="0"/>
    </xf>
    <xf numFmtId="49" fontId="4" fillId="33" borderId="18" xfId="0" applyNumberFormat="1" applyFont="1" applyFill="1" applyBorder="1" applyAlignment="1" applyProtection="1">
      <alignment horizontal="left" vertical="center"/>
      <protection locked="0"/>
    </xf>
    <xf numFmtId="49" fontId="4" fillId="33" borderId="19" xfId="0" applyNumberFormat="1" applyFont="1" applyFill="1" applyBorder="1" applyAlignment="1" applyProtection="1">
      <alignment horizontal="left" vertical="center"/>
      <protection locked="0"/>
    </xf>
    <xf numFmtId="49" fontId="4" fillId="33" borderId="21" xfId="0" applyNumberFormat="1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49" fontId="4" fillId="33" borderId="20" xfId="0" applyNumberFormat="1" applyFont="1" applyFill="1" applyBorder="1" applyAlignment="1" applyProtection="1">
      <alignment horizontal="left" vertical="center"/>
      <protection locked="0"/>
    </xf>
    <xf numFmtId="49" fontId="4" fillId="33" borderId="22" xfId="0" applyNumberFormat="1" applyFont="1" applyFill="1" applyBorder="1" applyAlignment="1" applyProtection="1">
      <alignment horizontal="left" vertical="center"/>
      <protection locked="0"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4" fillId="33" borderId="24" xfId="0" applyNumberFormat="1" applyFont="1" applyFill="1" applyBorder="1" applyAlignment="1" applyProtection="1">
      <alignment horizontal="left" vertical="center"/>
      <protection locked="0"/>
    </xf>
    <xf numFmtId="49" fontId="4" fillId="33" borderId="25" xfId="0" applyNumberFormat="1" applyFont="1" applyFill="1" applyBorder="1" applyAlignment="1" applyProtection="1">
      <alignment horizontal="center" vertical="center"/>
      <protection locked="0"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 applyProtection="1">
      <alignment horizontal="center" vertical="center"/>
      <protection locked="0"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49" fontId="4" fillId="33" borderId="24" xfId="0" applyNumberFormat="1" applyFont="1" applyFill="1" applyBorder="1" applyAlignment="1" applyProtection="1">
      <alignment horizontal="center" vertical="center"/>
      <protection locked="0"/>
    </xf>
    <xf numFmtId="49" fontId="4" fillId="33" borderId="18" xfId="0" applyNumberFormat="1" applyFont="1" applyFill="1" applyBorder="1" applyAlignment="1" applyProtection="1">
      <alignment horizontal="left" vertical="top" wrapText="1"/>
      <protection locked="0"/>
    </xf>
    <xf numFmtId="49" fontId="4" fillId="33" borderId="0" xfId="0" applyNumberFormat="1" applyFont="1" applyFill="1" applyBorder="1" applyAlignment="1" applyProtection="1">
      <alignment horizontal="left" vertical="top" wrapText="1"/>
      <protection locked="0"/>
    </xf>
    <xf numFmtId="49" fontId="4" fillId="33" borderId="23" xfId="0" applyNumberFormat="1" applyFont="1" applyFill="1" applyBorder="1" applyAlignment="1" applyProtection="1">
      <alignment horizontal="left" vertical="top" wrapText="1"/>
      <protection locked="0"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49" fontId="5" fillId="35" borderId="0" xfId="0" applyNumberFormat="1" applyFont="1" applyFill="1" applyBorder="1" applyAlignment="1" applyProtection="1">
      <alignment horizontal="right" vertical="center"/>
      <protection locked="0"/>
    </xf>
    <xf numFmtId="1" fontId="4" fillId="33" borderId="25" xfId="0" applyNumberFormat="1" applyFont="1" applyFill="1" applyBorder="1" applyAlignment="1" applyProtection="1">
      <alignment horizontal="left" vertical="center"/>
      <protection locked="0"/>
    </xf>
    <xf numFmtId="1" fontId="4" fillId="33" borderId="18" xfId="0" applyNumberFormat="1" applyFont="1" applyFill="1" applyBorder="1" applyAlignment="1" applyProtection="1">
      <alignment horizontal="left" vertical="center"/>
      <protection locked="0"/>
    </xf>
    <xf numFmtId="1" fontId="4" fillId="33" borderId="19" xfId="0" applyNumberFormat="1" applyFont="1" applyFill="1" applyBorder="1" applyAlignment="1" applyProtection="1">
      <alignment horizontal="left" vertical="center"/>
      <protection locked="0"/>
    </xf>
    <xf numFmtId="1" fontId="4" fillId="33" borderId="21" xfId="0" applyNumberFormat="1" applyFont="1" applyFill="1" applyBorder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left" vertical="center"/>
      <protection locked="0"/>
    </xf>
    <xf numFmtId="1" fontId="4" fillId="33" borderId="20" xfId="0" applyNumberFormat="1" applyFont="1" applyFill="1" applyBorder="1" applyAlignment="1" applyProtection="1">
      <alignment horizontal="left" vertical="center"/>
      <protection locked="0"/>
    </xf>
    <xf numFmtId="1" fontId="4" fillId="33" borderId="22" xfId="0" applyNumberFormat="1" applyFont="1" applyFill="1" applyBorder="1" applyAlignment="1" applyProtection="1">
      <alignment horizontal="left" vertical="center"/>
      <protection locked="0"/>
    </xf>
    <xf numFmtId="1" fontId="4" fillId="33" borderId="23" xfId="0" applyNumberFormat="1" applyFont="1" applyFill="1" applyBorder="1" applyAlignment="1" applyProtection="1">
      <alignment horizontal="left" vertical="center"/>
      <protection locked="0"/>
    </xf>
    <xf numFmtId="1" fontId="4" fillId="33" borderId="24" xfId="0" applyNumberFormat="1" applyFont="1" applyFill="1" applyBorder="1" applyAlignment="1" applyProtection="1">
      <alignment horizontal="left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top"/>
      <protection/>
    </xf>
    <xf numFmtId="49" fontId="3" fillId="33" borderId="18" xfId="0" applyNumberFormat="1" applyFont="1" applyFill="1" applyBorder="1" applyAlignment="1" applyProtection="1">
      <alignment horizontal="left" vertical="top"/>
      <protection/>
    </xf>
    <xf numFmtId="49" fontId="3" fillId="33" borderId="21" xfId="0" applyNumberFormat="1" applyFont="1" applyFill="1" applyBorder="1" applyAlignment="1" applyProtection="1">
      <alignment horizontal="left" vertical="top"/>
      <protection/>
    </xf>
    <xf numFmtId="49" fontId="3" fillId="33" borderId="0" xfId="0" applyNumberFormat="1" applyFont="1" applyFill="1" applyBorder="1" applyAlignment="1" applyProtection="1">
      <alignment horizontal="left" vertical="top"/>
      <protection/>
    </xf>
    <xf numFmtId="49" fontId="3" fillId="33" borderId="25" xfId="0" applyNumberFormat="1" applyFont="1" applyFill="1" applyBorder="1" applyAlignment="1" applyProtection="1">
      <alignment horizontal="left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/>
      <protection locked="0"/>
    </xf>
    <xf numFmtId="49" fontId="3" fillId="33" borderId="19" xfId="0" applyNumberFormat="1" applyFont="1" applyFill="1" applyBorder="1" applyAlignment="1" applyProtection="1">
      <alignment horizontal="left" vertical="center"/>
      <protection locked="0"/>
    </xf>
    <xf numFmtId="49" fontId="3" fillId="33" borderId="22" xfId="0" applyNumberFormat="1" applyFont="1" applyFill="1" applyBorder="1" applyAlignment="1" applyProtection="1">
      <alignment horizontal="left" vertical="center"/>
      <protection locked="0"/>
    </xf>
    <xf numFmtId="49" fontId="3" fillId="33" borderId="23" xfId="0" applyNumberFormat="1" applyFont="1" applyFill="1" applyBorder="1" applyAlignment="1" applyProtection="1">
      <alignment horizontal="left" vertical="center"/>
      <protection locked="0"/>
    </xf>
    <xf numFmtId="49" fontId="3" fillId="33" borderId="24" xfId="0" applyNumberFormat="1" applyFont="1" applyFill="1" applyBorder="1" applyAlignment="1" applyProtection="1">
      <alignment horizontal="left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center"/>
      <protection/>
    </xf>
    <xf numFmtId="49" fontId="3" fillId="33" borderId="18" xfId="0" applyNumberFormat="1" applyFont="1" applyFill="1" applyBorder="1" applyAlignment="1" applyProtection="1">
      <alignment horizontal="left" vertical="center"/>
      <protection/>
    </xf>
    <xf numFmtId="49" fontId="3" fillId="33" borderId="19" xfId="0" applyNumberFormat="1" applyFont="1" applyFill="1" applyBorder="1" applyAlignment="1" applyProtection="1">
      <alignment horizontal="left" vertical="center"/>
      <protection/>
    </xf>
    <xf numFmtId="49" fontId="3" fillId="33" borderId="22" xfId="0" applyNumberFormat="1" applyFont="1" applyFill="1" applyBorder="1" applyAlignment="1" applyProtection="1">
      <alignment horizontal="left" vertical="center"/>
      <protection/>
    </xf>
    <xf numFmtId="49" fontId="3" fillId="33" borderId="23" xfId="0" applyNumberFormat="1" applyFont="1" applyFill="1" applyBorder="1" applyAlignment="1" applyProtection="1">
      <alignment horizontal="left" vertical="center"/>
      <protection/>
    </xf>
    <xf numFmtId="49" fontId="3" fillId="33" borderId="24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8" xfId="0" applyNumberFormat="1" applyFont="1" applyFill="1" applyBorder="1" applyAlignment="1" applyProtection="1">
      <alignment horizontal="left" vertical="top" wrapText="1"/>
      <protection locked="0"/>
    </xf>
    <xf numFmtId="0" fontId="4" fillId="33" borderId="19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20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25" xfId="0" applyNumberFormat="1" applyFont="1" applyFill="1" applyBorder="1" applyAlignment="1" applyProtection="1">
      <alignment horizontal="left" vertical="top" wrapText="1"/>
      <protection locked="0"/>
    </xf>
    <xf numFmtId="49" fontId="4" fillId="33" borderId="19" xfId="0" applyNumberFormat="1" applyFont="1" applyFill="1" applyBorder="1" applyAlignment="1" applyProtection="1">
      <alignment horizontal="left" vertical="top" wrapText="1"/>
      <protection locked="0"/>
    </xf>
    <xf numFmtId="49" fontId="4" fillId="33" borderId="21" xfId="0" applyNumberFormat="1" applyFont="1" applyFill="1" applyBorder="1" applyAlignment="1" applyProtection="1">
      <alignment horizontal="left" vertical="top" wrapText="1"/>
      <protection locked="0"/>
    </xf>
    <xf numFmtId="49" fontId="4" fillId="33" borderId="20" xfId="0" applyNumberFormat="1" applyFont="1" applyFill="1" applyBorder="1" applyAlignment="1" applyProtection="1">
      <alignment horizontal="left" vertical="top" wrapText="1"/>
      <protection locked="0"/>
    </xf>
    <xf numFmtId="49" fontId="4" fillId="33" borderId="22" xfId="0" applyNumberFormat="1" applyFont="1" applyFill="1" applyBorder="1" applyAlignment="1" applyProtection="1">
      <alignment horizontal="left" vertical="top" wrapText="1"/>
      <protection locked="0"/>
    </xf>
    <xf numFmtId="49" fontId="4" fillId="33" borderId="24" xfId="0" applyNumberFormat="1" applyFont="1" applyFill="1" applyBorder="1" applyAlignment="1" applyProtection="1">
      <alignment horizontal="left" vertical="top" wrapText="1"/>
      <protection locked="0"/>
    </xf>
    <xf numFmtId="49" fontId="3" fillId="33" borderId="26" xfId="0" applyNumberFormat="1" applyFont="1" applyFill="1" applyBorder="1" applyAlignment="1" applyProtection="1">
      <alignment horizontal="center" vertical="center" wrapText="1"/>
      <protection/>
    </xf>
    <xf numFmtId="49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49" fontId="4" fillId="33" borderId="22" xfId="0" applyNumberFormat="1" applyFont="1" applyFill="1" applyBorder="1" applyAlignment="1" applyProtection="1">
      <alignment horizontal="left" vertical="center"/>
      <protection locked="0"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6" xfId="0" applyNumberFormat="1" applyFont="1" applyFill="1" applyBorder="1" applyAlignment="1" applyProtection="1">
      <alignment horizontal="center" vertical="top" wrapText="1"/>
      <protection locked="0"/>
    </xf>
    <xf numFmtId="49" fontId="3" fillId="33" borderId="26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DY3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.75390625" defaultRowHeight="7.5" customHeight="1"/>
  <cols>
    <col min="1" max="104" width="1.75390625" style="6" customWidth="1"/>
    <col min="105" max="105" width="17.375" style="6" customWidth="1"/>
    <col min="106" max="106" width="5.375" style="6" customWidth="1"/>
    <col min="107" max="107" width="2.75390625" style="6" customWidth="1"/>
    <col min="108" max="108" width="3.75390625" style="6" customWidth="1"/>
    <col min="109" max="109" width="9.00390625" style="6" customWidth="1"/>
    <col min="110" max="110" width="9.875" style="6" customWidth="1"/>
    <col min="111" max="116" width="2.75390625" style="6" customWidth="1"/>
    <col min="117" max="117" width="15.75390625" style="6" customWidth="1"/>
    <col min="118" max="118" width="2.375" style="6" customWidth="1"/>
    <col min="119" max="119" width="15.375" style="6" customWidth="1"/>
    <col min="120" max="121" width="2.75390625" style="6" customWidth="1"/>
    <col min="122" max="122" width="10.375" style="6" customWidth="1"/>
    <col min="123" max="140" width="2.75390625" style="6" customWidth="1"/>
    <col min="141" max="16384" width="1.75390625" style="6" customWidth="1"/>
  </cols>
  <sheetData>
    <row r="1" spans="2:61" ht="19.5" customHeight="1" thickBot="1">
      <c r="B1" s="173" t="s">
        <v>76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</row>
    <row r="2" spans="2:61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"/>
    </row>
    <row r="3" spans="2:61" ht="7.5" customHeight="1">
      <c r="B3" s="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6"/>
      <c r="Z3" s="16"/>
      <c r="AA3" s="16"/>
      <c r="AB3" s="16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4" t="s">
        <v>77</v>
      </c>
      <c r="AZ3" s="174"/>
      <c r="BA3" s="174"/>
      <c r="BB3" s="174"/>
      <c r="BC3" s="174"/>
      <c r="BD3" s="174"/>
      <c r="BE3" s="174"/>
      <c r="BF3" s="174"/>
      <c r="BG3" s="174"/>
      <c r="BH3" s="174"/>
      <c r="BI3" s="5"/>
    </row>
    <row r="4" spans="2:61" ht="7.5" customHeight="1">
      <c r="B4" s="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74" t="s">
        <v>0</v>
      </c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5"/>
    </row>
    <row r="5" spans="2:61" ht="7.5" customHeight="1">
      <c r="B5" s="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207" t="s">
        <v>78</v>
      </c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5"/>
    </row>
    <row r="6" spans="2:61" ht="7.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5"/>
    </row>
    <row r="7" spans="2:61" ht="7.5" customHeight="1">
      <c r="B7" s="4"/>
      <c r="C7" s="194" t="s">
        <v>79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4"/>
      <c r="AS7" s="121" t="s">
        <v>1</v>
      </c>
      <c r="AT7" s="122"/>
      <c r="AU7" s="122"/>
      <c r="AV7" s="162"/>
      <c r="AW7" s="162"/>
      <c r="AX7" s="162"/>
      <c r="AY7" s="162"/>
      <c r="AZ7" s="162"/>
      <c r="BA7" s="162"/>
      <c r="BB7" s="162"/>
      <c r="BC7" s="163"/>
      <c r="BD7" s="115" t="s">
        <v>80</v>
      </c>
      <c r="BE7" s="116"/>
      <c r="BF7" s="116"/>
      <c r="BG7" s="116"/>
      <c r="BH7" s="117"/>
      <c r="BI7" s="5"/>
    </row>
    <row r="8" spans="2:61" ht="7.5" customHeight="1">
      <c r="B8" s="4"/>
      <c r="C8" s="197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60"/>
      <c r="AS8" s="127"/>
      <c r="AT8" s="128"/>
      <c r="AU8" s="128"/>
      <c r="AV8" s="168"/>
      <c r="AW8" s="168"/>
      <c r="AX8" s="168"/>
      <c r="AY8" s="168"/>
      <c r="AZ8" s="168"/>
      <c r="BA8" s="168"/>
      <c r="BB8" s="168"/>
      <c r="BC8" s="169"/>
      <c r="BD8" s="118"/>
      <c r="BE8" s="119"/>
      <c r="BF8" s="119"/>
      <c r="BG8" s="119"/>
      <c r="BH8" s="120"/>
      <c r="BI8" s="5"/>
    </row>
    <row r="9" spans="2:61" ht="7.5" customHeight="1">
      <c r="B9" s="4"/>
      <c r="C9" s="194" t="s">
        <v>81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6"/>
      <c r="AC9" s="115"/>
      <c r="AD9" s="116"/>
      <c r="AE9" s="117"/>
      <c r="AF9" s="188" t="s">
        <v>82</v>
      </c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15"/>
      <c r="BG9" s="116"/>
      <c r="BH9" s="117"/>
      <c r="BI9" s="5"/>
    </row>
    <row r="10" spans="2:61" ht="7.5" customHeight="1">
      <c r="B10" s="4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9"/>
      <c r="AC10" s="118"/>
      <c r="AD10" s="119"/>
      <c r="AE10" s="120"/>
      <c r="AF10" s="191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18"/>
      <c r="BG10" s="119"/>
      <c r="BH10" s="120"/>
      <c r="BI10" s="5"/>
    </row>
    <row r="11" spans="2:61" ht="7.5" customHeight="1">
      <c r="B11" s="4"/>
      <c r="C11" s="184" t="s">
        <v>2</v>
      </c>
      <c r="D11" s="185"/>
      <c r="E11" s="185"/>
      <c r="F11" s="185"/>
      <c r="G11" s="185"/>
      <c r="H11" s="185"/>
      <c r="I11" s="185"/>
      <c r="J11" s="185"/>
      <c r="K11" s="18"/>
      <c r="L11" s="18"/>
      <c r="M11" s="203" t="str">
        <f>DB198</f>
        <v>Ноль рублей </v>
      </c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4"/>
      <c r="BI11" s="5"/>
    </row>
    <row r="12" spans="2:61" ht="7.5" customHeight="1">
      <c r="B12" s="4"/>
      <c r="C12" s="186"/>
      <c r="D12" s="187"/>
      <c r="E12" s="187"/>
      <c r="F12" s="187"/>
      <c r="G12" s="187"/>
      <c r="H12" s="187"/>
      <c r="I12" s="187"/>
      <c r="J12" s="187"/>
      <c r="K12" s="21"/>
      <c r="L12" s="21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6"/>
      <c r="BI12" s="5"/>
    </row>
    <row r="13" spans="2:61" ht="7.5" customHeight="1">
      <c r="B13" s="4"/>
      <c r="C13" s="186"/>
      <c r="D13" s="187"/>
      <c r="E13" s="187"/>
      <c r="F13" s="187"/>
      <c r="G13" s="187"/>
      <c r="H13" s="187"/>
      <c r="I13" s="187"/>
      <c r="J13" s="187"/>
      <c r="K13" s="21"/>
      <c r="L13" s="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6"/>
      <c r="BI13" s="5"/>
    </row>
    <row r="14" spans="2:61" ht="7.5" customHeight="1">
      <c r="B14" s="4"/>
      <c r="C14" s="186"/>
      <c r="D14" s="187"/>
      <c r="E14" s="187"/>
      <c r="F14" s="187"/>
      <c r="G14" s="187"/>
      <c r="H14" s="187"/>
      <c r="I14" s="187"/>
      <c r="J14" s="187"/>
      <c r="K14" s="21"/>
      <c r="L14" s="21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6"/>
      <c r="BI14" s="5"/>
    </row>
    <row r="15" spans="2:61" ht="7.5" customHeight="1">
      <c r="B15" s="4"/>
      <c r="C15" s="186"/>
      <c r="D15" s="187"/>
      <c r="E15" s="187"/>
      <c r="F15" s="187"/>
      <c r="G15" s="187"/>
      <c r="H15" s="187"/>
      <c r="I15" s="187"/>
      <c r="J15" s="187"/>
      <c r="K15" s="21"/>
      <c r="L15" s="21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6"/>
      <c r="BI15" s="5"/>
    </row>
    <row r="16" spans="2:61" ht="7.5" customHeight="1">
      <c r="B16" s="4"/>
      <c r="C16" s="23"/>
      <c r="D16" s="15"/>
      <c r="E16" s="15"/>
      <c r="F16" s="15"/>
      <c r="G16" s="15"/>
      <c r="H16" s="15"/>
      <c r="I16" s="15"/>
      <c r="J16" s="15"/>
      <c r="K16" s="21"/>
      <c r="L16" s="21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6"/>
      <c r="BI16" s="5"/>
    </row>
    <row r="17" spans="2:61" ht="7.5" customHeight="1">
      <c r="B17" s="4"/>
      <c r="C17" s="2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36" t="s">
        <v>16</v>
      </c>
      <c r="AI17" s="137"/>
      <c r="AJ17" s="137"/>
      <c r="AK17" s="138"/>
      <c r="AL17" s="161"/>
      <c r="AM17" s="162"/>
      <c r="AN17" s="162"/>
      <c r="AO17" s="163"/>
      <c r="AP17" s="136" t="s">
        <v>3</v>
      </c>
      <c r="AQ17" s="137"/>
      <c r="AR17" s="137"/>
      <c r="AS17" s="137"/>
      <c r="AT17" s="138"/>
      <c r="AU17" s="175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7"/>
      <c r="BI17" s="5"/>
    </row>
    <row r="18" spans="2:61" ht="7.5" customHeight="1">
      <c r="B18" s="4"/>
      <c r="C18" s="2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24"/>
      <c r="AH18" s="139"/>
      <c r="AI18" s="140"/>
      <c r="AJ18" s="140"/>
      <c r="AK18" s="141"/>
      <c r="AL18" s="164"/>
      <c r="AM18" s="165"/>
      <c r="AN18" s="165"/>
      <c r="AO18" s="166"/>
      <c r="AP18" s="139"/>
      <c r="AQ18" s="140"/>
      <c r="AR18" s="140"/>
      <c r="AS18" s="140"/>
      <c r="AT18" s="141"/>
      <c r="AU18" s="178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80"/>
      <c r="BI18" s="5"/>
    </row>
    <row r="19" spans="2:61" ht="7.5" customHeight="1">
      <c r="B19" s="4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7"/>
      <c r="AH19" s="142"/>
      <c r="AI19" s="143"/>
      <c r="AJ19" s="143"/>
      <c r="AK19" s="144"/>
      <c r="AL19" s="167"/>
      <c r="AM19" s="168"/>
      <c r="AN19" s="168"/>
      <c r="AO19" s="169"/>
      <c r="AP19" s="142"/>
      <c r="AQ19" s="143"/>
      <c r="AR19" s="143"/>
      <c r="AS19" s="143"/>
      <c r="AT19" s="144"/>
      <c r="AU19" s="181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3"/>
      <c r="BI19" s="5"/>
    </row>
    <row r="20" spans="2:61" ht="7.5" customHeight="1">
      <c r="B20" s="4"/>
      <c r="C20" s="184" t="s">
        <v>4</v>
      </c>
      <c r="D20" s="185"/>
      <c r="E20" s="185"/>
      <c r="F20" s="185"/>
      <c r="G20" s="185"/>
      <c r="H20" s="185"/>
      <c r="I20" s="185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8"/>
      <c r="BI20" s="5"/>
    </row>
    <row r="21" spans="2:61" ht="7.5" customHeight="1">
      <c r="B21" s="4"/>
      <c r="C21" s="186"/>
      <c r="D21" s="187"/>
      <c r="E21" s="187"/>
      <c r="F21" s="187"/>
      <c r="G21" s="187"/>
      <c r="H21" s="187"/>
      <c r="I21" s="187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10"/>
      <c r="BI21" s="5"/>
    </row>
    <row r="22" spans="2:61" ht="7.5" customHeight="1">
      <c r="B22" s="4"/>
      <c r="C22" s="23"/>
      <c r="D22" s="15"/>
      <c r="E22" s="15"/>
      <c r="F22" s="15"/>
      <c r="G22" s="15"/>
      <c r="H22" s="15"/>
      <c r="I22" s="15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10"/>
      <c r="BI22" s="5"/>
    </row>
    <row r="23" spans="2:61" ht="7.5" customHeight="1">
      <c r="B23" s="4"/>
      <c r="C23" s="23"/>
      <c r="D23" s="15"/>
      <c r="E23" s="15"/>
      <c r="F23" s="15"/>
      <c r="G23" s="15"/>
      <c r="H23" s="15"/>
      <c r="I23" s="15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10"/>
      <c r="BI23" s="5"/>
    </row>
    <row r="24" spans="2:61" ht="7.5" customHeight="1">
      <c r="B24" s="4"/>
      <c r="C24" s="23"/>
      <c r="D24" s="15"/>
      <c r="E24" s="15"/>
      <c r="F24" s="15"/>
      <c r="G24" s="15"/>
      <c r="H24" s="15"/>
      <c r="I24" s="15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136" t="s">
        <v>5</v>
      </c>
      <c r="AJ24" s="137"/>
      <c r="AK24" s="138"/>
      <c r="AL24" s="152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4"/>
      <c r="BI24" s="5"/>
    </row>
    <row r="25" spans="2:61" ht="7.5" customHeight="1">
      <c r="B25" s="4"/>
      <c r="C25" s="23"/>
      <c r="D25" s="15"/>
      <c r="E25" s="15"/>
      <c r="F25" s="15"/>
      <c r="G25" s="15"/>
      <c r="H25" s="15"/>
      <c r="I25" s="15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139"/>
      <c r="AJ25" s="140"/>
      <c r="AK25" s="141"/>
      <c r="AL25" s="155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7"/>
      <c r="BI25" s="5"/>
    </row>
    <row r="26" spans="2:61" ht="7.5" customHeight="1">
      <c r="B26" s="4"/>
      <c r="C26" s="25"/>
      <c r="D26" s="26"/>
      <c r="E26" s="26"/>
      <c r="F26" s="26"/>
      <c r="G26" s="26"/>
      <c r="H26" s="26"/>
      <c r="I26" s="26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142"/>
      <c r="AJ26" s="143"/>
      <c r="AK26" s="144"/>
      <c r="AL26" s="158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60"/>
      <c r="BI26" s="5"/>
    </row>
    <row r="27" spans="2:61" ht="7.5" customHeight="1">
      <c r="B27" s="4"/>
      <c r="C27" s="184" t="s">
        <v>6</v>
      </c>
      <c r="D27" s="185"/>
      <c r="E27" s="185"/>
      <c r="F27" s="185"/>
      <c r="G27" s="185"/>
      <c r="H27" s="185"/>
      <c r="I27" s="185"/>
      <c r="J27" s="185"/>
      <c r="K27" s="185"/>
      <c r="L27" s="18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24"/>
      <c r="BI27" s="5"/>
    </row>
    <row r="28" spans="2:61" ht="7.5" customHeight="1">
      <c r="B28" s="4"/>
      <c r="C28" s="186"/>
      <c r="D28" s="187"/>
      <c r="E28" s="187"/>
      <c r="F28" s="187"/>
      <c r="G28" s="187"/>
      <c r="H28" s="187"/>
      <c r="I28" s="187"/>
      <c r="J28" s="187"/>
      <c r="K28" s="187"/>
      <c r="L28" s="2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24"/>
      <c r="BI28" s="5"/>
    </row>
    <row r="29" spans="2:61" ht="7.5" customHeight="1">
      <c r="B29" s="4"/>
      <c r="C29" s="23"/>
      <c r="D29" s="15"/>
      <c r="E29" s="15"/>
      <c r="F29" s="15"/>
      <c r="G29" s="15"/>
      <c r="H29" s="15"/>
      <c r="I29" s="15"/>
      <c r="J29" s="15"/>
      <c r="K29" s="15"/>
      <c r="L29" s="2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36" t="s">
        <v>7</v>
      </c>
      <c r="AR29" s="137"/>
      <c r="AS29" s="137"/>
      <c r="AT29" s="138"/>
      <c r="AU29" s="152"/>
      <c r="AV29" s="153"/>
      <c r="AW29" s="153"/>
      <c r="AX29" s="153"/>
      <c r="AY29" s="153"/>
      <c r="AZ29" s="153"/>
      <c r="BA29" s="153"/>
      <c r="BB29" s="153"/>
      <c r="BC29" s="153"/>
      <c r="BD29" s="154"/>
      <c r="BE29" s="161"/>
      <c r="BF29" s="162"/>
      <c r="BG29" s="162"/>
      <c r="BH29" s="163"/>
      <c r="BI29" s="5"/>
    </row>
    <row r="30" spans="2:61" ht="7.5" customHeight="1">
      <c r="B30" s="4"/>
      <c r="C30" s="23"/>
      <c r="D30" s="15"/>
      <c r="E30" s="15"/>
      <c r="F30" s="15"/>
      <c r="G30" s="15"/>
      <c r="H30" s="15"/>
      <c r="I30" s="15"/>
      <c r="J30" s="15"/>
      <c r="K30" s="15"/>
      <c r="L30" s="2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39"/>
      <c r="AR30" s="140"/>
      <c r="AS30" s="140"/>
      <c r="AT30" s="141"/>
      <c r="AU30" s="155"/>
      <c r="AV30" s="156"/>
      <c r="AW30" s="156"/>
      <c r="AX30" s="156"/>
      <c r="AY30" s="156"/>
      <c r="AZ30" s="156"/>
      <c r="BA30" s="156"/>
      <c r="BB30" s="156"/>
      <c r="BC30" s="156"/>
      <c r="BD30" s="157"/>
      <c r="BE30" s="164"/>
      <c r="BF30" s="165"/>
      <c r="BG30" s="165"/>
      <c r="BH30" s="166"/>
      <c r="BI30" s="5"/>
    </row>
    <row r="31" spans="2:61" ht="7.5" customHeight="1">
      <c r="B31" s="4"/>
      <c r="C31" s="25"/>
      <c r="D31" s="26"/>
      <c r="E31" s="26"/>
      <c r="F31" s="26"/>
      <c r="G31" s="26"/>
      <c r="H31" s="26"/>
      <c r="I31" s="26"/>
      <c r="J31" s="26"/>
      <c r="K31" s="26"/>
      <c r="L31" s="28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42"/>
      <c r="AR31" s="143"/>
      <c r="AS31" s="143"/>
      <c r="AT31" s="144"/>
      <c r="AU31" s="158"/>
      <c r="AV31" s="159"/>
      <c r="AW31" s="159"/>
      <c r="AX31" s="159"/>
      <c r="AY31" s="159"/>
      <c r="AZ31" s="159"/>
      <c r="BA31" s="159"/>
      <c r="BB31" s="159"/>
      <c r="BC31" s="159"/>
      <c r="BD31" s="160"/>
      <c r="BE31" s="167"/>
      <c r="BF31" s="168"/>
      <c r="BG31" s="168"/>
      <c r="BH31" s="169"/>
      <c r="BI31" s="5"/>
    </row>
    <row r="32" spans="2:61" ht="7.5" customHeight="1">
      <c r="B32" s="4"/>
      <c r="C32" s="23" t="s">
        <v>83</v>
      </c>
      <c r="D32" s="15"/>
      <c r="E32" s="15"/>
      <c r="F32" s="15"/>
      <c r="G32" s="15"/>
      <c r="H32" s="15"/>
      <c r="I32" s="15"/>
      <c r="J32" s="15"/>
      <c r="K32" s="15"/>
      <c r="L32" s="21"/>
      <c r="M32" s="33"/>
      <c r="N32" s="33"/>
      <c r="O32" s="33"/>
      <c r="P32" s="33"/>
      <c r="Q32" s="33"/>
      <c r="R32" s="33"/>
      <c r="S32" s="33"/>
      <c r="T32" s="214" t="s">
        <v>7</v>
      </c>
      <c r="U32" s="214"/>
      <c r="V32" s="214"/>
      <c r="W32" s="214"/>
      <c r="X32" s="208"/>
      <c r="Y32" s="170"/>
      <c r="Z32" s="170"/>
      <c r="AA32" s="170"/>
      <c r="AB32" s="170"/>
      <c r="AC32" s="170"/>
      <c r="AD32" s="170"/>
      <c r="AE32" s="170"/>
      <c r="AF32" s="170"/>
      <c r="AG32" s="170"/>
      <c r="AH32" s="209"/>
      <c r="AI32" s="136" t="s">
        <v>5</v>
      </c>
      <c r="AJ32" s="137"/>
      <c r="AK32" s="138"/>
      <c r="AL32" s="152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4"/>
      <c r="BI32" s="5"/>
    </row>
    <row r="33" spans="2:61" ht="7.5" customHeight="1">
      <c r="B33" s="4"/>
      <c r="C33" s="222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14"/>
      <c r="U33" s="214"/>
      <c r="V33" s="214"/>
      <c r="W33" s="214"/>
      <c r="X33" s="210"/>
      <c r="Y33" s="171"/>
      <c r="Z33" s="171"/>
      <c r="AA33" s="171"/>
      <c r="AB33" s="171"/>
      <c r="AC33" s="171"/>
      <c r="AD33" s="171"/>
      <c r="AE33" s="171"/>
      <c r="AF33" s="171"/>
      <c r="AG33" s="171"/>
      <c r="AH33" s="211"/>
      <c r="AI33" s="139"/>
      <c r="AJ33" s="140"/>
      <c r="AK33" s="141"/>
      <c r="AL33" s="155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7"/>
      <c r="BI33" s="5"/>
    </row>
    <row r="34" spans="2:61" ht="7.5" customHeight="1">
      <c r="B34" s="4"/>
      <c r="C34" s="222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14"/>
      <c r="U34" s="214"/>
      <c r="V34" s="214"/>
      <c r="W34" s="214"/>
      <c r="X34" s="212"/>
      <c r="Y34" s="172"/>
      <c r="Z34" s="172"/>
      <c r="AA34" s="172"/>
      <c r="AB34" s="172"/>
      <c r="AC34" s="172"/>
      <c r="AD34" s="172"/>
      <c r="AE34" s="172"/>
      <c r="AF34" s="172"/>
      <c r="AG34" s="172"/>
      <c r="AH34" s="213"/>
      <c r="AI34" s="142"/>
      <c r="AJ34" s="143"/>
      <c r="AK34" s="144"/>
      <c r="AL34" s="158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60"/>
      <c r="BI34" s="5"/>
    </row>
    <row r="35" spans="2:61" ht="7.5" customHeight="1">
      <c r="B35" s="4"/>
      <c r="C35" s="222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7"/>
      <c r="BI35" s="5"/>
    </row>
    <row r="36" spans="2:61" ht="7.5" customHeight="1">
      <c r="B36" s="4"/>
      <c r="C36" s="224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50"/>
      <c r="BI36" s="5"/>
    </row>
    <row r="37" spans="2:61" ht="7.5" customHeight="1">
      <c r="B37" s="4"/>
      <c r="C37" s="184" t="s">
        <v>8</v>
      </c>
      <c r="D37" s="185"/>
      <c r="E37" s="185"/>
      <c r="F37" s="185"/>
      <c r="G37" s="185"/>
      <c r="H37" s="185"/>
      <c r="I37" s="185"/>
      <c r="J37" s="185"/>
      <c r="K37" s="185"/>
      <c r="L37" s="18"/>
      <c r="M37" s="170"/>
      <c r="N37" s="170"/>
      <c r="O37" s="170"/>
      <c r="P37" s="170"/>
      <c r="Q37" s="170"/>
      <c r="R37" s="170"/>
      <c r="S37" s="170"/>
      <c r="T37" s="170"/>
      <c r="U37" s="170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24"/>
      <c r="BI37" s="5"/>
    </row>
    <row r="38" spans="2:61" ht="7.5" customHeight="1">
      <c r="B38" s="4"/>
      <c r="C38" s="186"/>
      <c r="D38" s="187"/>
      <c r="E38" s="187"/>
      <c r="F38" s="187"/>
      <c r="G38" s="187"/>
      <c r="H38" s="187"/>
      <c r="I38" s="187"/>
      <c r="J38" s="187"/>
      <c r="K38" s="187"/>
      <c r="L38" s="2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24"/>
      <c r="BI38" s="5"/>
    </row>
    <row r="39" spans="2:61" ht="7.5" customHeight="1">
      <c r="B39" s="4"/>
      <c r="C39" s="23"/>
      <c r="D39" s="15"/>
      <c r="E39" s="15"/>
      <c r="F39" s="15"/>
      <c r="G39" s="15"/>
      <c r="H39" s="15"/>
      <c r="I39" s="15"/>
      <c r="J39" s="15"/>
      <c r="K39" s="15"/>
      <c r="L39" s="2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36" t="s">
        <v>7</v>
      </c>
      <c r="AR39" s="137"/>
      <c r="AS39" s="137"/>
      <c r="AT39" s="138"/>
      <c r="AU39" s="152"/>
      <c r="AV39" s="153"/>
      <c r="AW39" s="153"/>
      <c r="AX39" s="153"/>
      <c r="AY39" s="153"/>
      <c r="AZ39" s="153"/>
      <c r="BA39" s="153"/>
      <c r="BB39" s="153"/>
      <c r="BC39" s="153"/>
      <c r="BD39" s="154"/>
      <c r="BE39" s="161"/>
      <c r="BF39" s="162"/>
      <c r="BG39" s="162"/>
      <c r="BH39" s="163"/>
      <c r="BI39" s="5"/>
    </row>
    <row r="40" spans="2:61" ht="7.5" customHeight="1">
      <c r="B40" s="4"/>
      <c r="C40" s="23"/>
      <c r="D40" s="15"/>
      <c r="E40" s="15"/>
      <c r="F40" s="15"/>
      <c r="G40" s="15"/>
      <c r="H40" s="15"/>
      <c r="I40" s="15"/>
      <c r="J40" s="15"/>
      <c r="K40" s="15"/>
      <c r="L40" s="2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39"/>
      <c r="AR40" s="140"/>
      <c r="AS40" s="140"/>
      <c r="AT40" s="141"/>
      <c r="AU40" s="155"/>
      <c r="AV40" s="156"/>
      <c r="AW40" s="156"/>
      <c r="AX40" s="156"/>
      <c r="AY40" s="156"/>
      <c r="AZ40" s="156"/>
      <c r="BA40" s="156"/>
      <c r="BB40" s="156"/>
      <c r="BC40" s="156"/>
      <c r="BD40" s="157"/>
      <c r="BE40" s="164"/>
      <c r="BF40" s="165"/>
      <c r="BG40" s="165"/>
      <c r="BH40" s="166"/>
      <c r="BI40" s="5"/>
    </row>
    <row r="41" spans="2:61" ht="7.5" customHeight="1">
      <c r="B41" s="4"/>
      <c r="C41" s="25"/>
      <c r="D41" s="26"/>
      <c r="E41" s="26"/>
      <c r="F41" s="26"/>
      <c r="G41" s="26"/>
      <c r="H41" s="26"/>
      <c r="I41" s="26"/>
      <c r="J41" s="26"/>
      <c r="K41" s="26"/>
      <c r="L41" s="28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42"/>
      <c r="AR41" s="143"/>
      <c r="AS41" s="143"/>
      <c r="AT41" s="144"/>
      <c r="AU41" s="158"/>
      <c r="AV41" s="159"/>
      <c r="AW41" s="159"/>
      <c r="AX41" s="159"/>
      <c r="AY41" s="159"/>
      <c r="AZ41" s="159"/>
      <c r="BA41" s="159"/>
      <c r="BB41" s="159"/>
      <c r="BC41" s="159"/>
      <c r="BD41" s="160"/>
      <c r="BE41" s="167"/>
      <c r="BF41" s="168"/>
      <c r="BG41" s="168"/>
      <c r="BH41" s="169"/>
      <c r="BI41" s="5"/>
    </row>
    <row r="42" spans="2:61" ht="7.5" customHeight="1">
      <c r="B42" s="4"/>
      <c r="C42" s="184" t="s">
        <v>9</v>
      </c>
      <c r="D42" s="185"/>
      <c r="E42" s="185"/>
      <c r="F42" s="185"/>
      <c r="G42" s="185"/>
      <c r="H42" s="185"/>
      <c r="I42" s="18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8"/>
      <c r="BI42" s="5"/>
    </row>
    <row r="43" spans="2:61" ht="7.5" customHeight="1">
      <c r="B43" s="4"/>
      <c r="C43" s="186"/>
      <c r="D43" s="187"/>
      <c r="E43" s="187"/>
      <c r="F43" s="187"/>
      <c r="G43" s="187"/>
      <c r="H43" s="187"/>
      <c r="I43" s="187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9"/>
      <c r="BI43" s="5"/>
    </row>
    <row r="44" spans="2:61" ht="7.5" customHeight="1">
      <c r="B44" s="4"/>
      <c r="C44" s="23"/>
      <c r="D44" s="15"/>
      <c r="E44" s="15"/>
      <c r="F44" s="15"/>
      <c r="G44" s="15"/>
      <c r="H44" s="15"/>
      <c r="I44" s="15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9"/>
      <c r="BI44" s="5"/>
    </row>
    <row r="45" spans="2:61" ht="7.5" customHeight="1">
      <c r="B45" s="4"/>
      <c r="C45" s="23"/>
      <c r="D45" s="15"/>
      <c r="E45" s="15"/>
      <c r="F45" s="15"/>
      <c r="G45" s="15"/>
      <c r="H45" s="15"/>
      <c r="I45" s="15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20"/>
      <c r="BI45" s="5"/>
    </row>
    <row r="46" spans="2:61" ht="7.5" customHeight="1">
      <c r="B46" s="4"/>
      <c r="C46" s="23"/>
      <c r="D46" s="15"/>
      <c r="E46" s="15"/>
      <c r="F46" s="15"/>
      <c r="G46" s="15"/>
      <c r="H46" s="15"/>
      <c r="I46" s="15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4" t="s">
        <v>5</v>
      </c>
      <c r="AI46" s="214"/>
      <c r="AJ46" s="214"/>
      <c r="AK46" s="214"/>
      <c r="AL46" s="152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4"/>
      <c r="BI46" s="5"/>
    </row>
    <row r="47" spans="2:61" ht="7.5" customHeight="1">
      <c r="B47" s="4"/>
      <c r="C47" s="23"/>
      <c r="D47" s="15"/>
      <c r="E47" s="15"/>
      <c r="F47" s="15"/>
      <c r="G47" s="15"/>
      <c r="H47" s="15"/>
      <c r="I47" s="15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4"/>
      <c r="AI47" s="214"/>
      <c r="AJ47" s="214"/>
      <c r="AK47" s="214"/>
      <c r="AL47" s="155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7"/>
      <c r="BI47" s="5"/>
    </row>
    <row r="48" spans="2:61" ht="7.5" customHeight="1">
      <c r="B48" s="4"/>
      <c r="C48" s="25"/>
      <c r="D48" s="26"/>
      <c r="E48" s="26"/>
      <c r="F48" s="26"/>
      <c r="G48" s="26"/>
      <c r="H48" s="26"/>
      <c r="I48" s="26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4"/>
      <c r="AI48" s="214"/>
      <c r="AJ48" s="214"/>
      <c r="AK48" s="214"/>
      <c r="AL48" s="158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60"/>
      <c r="BI48" s="5"/>
    </row>
    <row r="49" spans="2:61" ht="7.5" customHeight="1">
      <c r="B49" s="4"/>
      <c r="C49" s="184" t="s">
        <v>10</v>
      </c>
      <c r="D49" s="185"/>
      <c r="E49" s="185"/>
      <c r="F49" s="185"/>
      <c r="G49" s="185"/>
      <c r="H49" s="185"/>
      <c r="I49" s="185"/>
      <c r="J49" s="185"/>
      <c r="K49" s="185"/>
      <c r="L49" s="185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8"/>
      <c r="BI49" s="5"/>
    </row>
    <row r="50" spans="2:61" ht="7.5" customHeight="1">
      <c r="B50" s="4"/>
      <c r="C50" s="186"/>
      <c r="D50" s="187"/>
      <c r="E50" s="187"/>
      <c r="F50" s="187"/>
      <c r="G50" s="187"/>
      <c r="H50" s="187"/>
      <c r="I50" s="187"/>
      <c r="J50" s="187"/>
      <c r="K50" s="187"/>
      <c r="L50" s="187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10"/>
      <c r="BI50" s="5"/>
    </row>
    <row r="51" spans="2:61" ht="7.5" customHeight="1">
      <c r="B51" s="4"/>
      <c r="C51" s="23"/>
      <c r="D51" s="15"/>
      <c r="E51" s="15"/>
      <c r="F51" s="15"/>
      <c r="G51" s="15"/>
      <c r="H51" s="15"/>
      <c r="I51" s="15"/>
      <c r="J51" s="15"/>
      <c r="K51" s="15"/>
      <c r="L51" s="15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10"/>
      <c r="BI51" s="5"/>
    </row>
    <row r="52" spans="2:61" ht="7.5" customHeight="1">
      <c r="B52" s="4"/>
      <c r="C52" s="23"/>
      <c r="D52" s="15"/>
      <c r="E52" s="15"/>
      <c r="F52" s="15"/>
      <c r="G52" s="15"/>
      <c r="H52" s="15"/>
      <c r="I52" s="15"/>
      <c r="J52" s="15"/>
      <c r="K52" s="15"/>
      <c r="L52" s="15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10"/>
      <c r="BI52" s="5"/>
    </row>
    <row r="53" spans="2:61" ht="7.5" customHeight="1">
      <c r="B53" s="4"/>
      <c r="C53" s="23"/>
      <c r="D53" s="15"/>
      <c r="E53" s="15"/>
      <c r="F53" s="15"/>
      <c r="G53" s="15"/>
      <c r="H53" s="15"/>
      <c r="I53" s="15"/>
      <c r="J53" s="15"/>
      <c r="K53" s="15"/>
      <c r="L53" s="15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10"/>
      <c r="BI53" s="5"/>
    </row>
    <row r="54" spans="2:61" ht="7.5" customHeight="1">
      <c r="B54" s="4"/>
      <c r="C54" s="23"/>
      <c r="D54" s="15"/>
      <c r="E54" s="15"/>
      <c r="F54" s="15"/>
      <c r="G54" s="15"/>
      <c r="H54" s="15"/>
      <c r="I54" s="15"/>
      <c r="J54" s="15"/>
      <c r="K54" s="15"/>
      <c r="L54" s="15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5"/>
    </row>
    <row r="55" spans="2:61" ht="7.5" customHeight="1">
      <c r="B55" s="4"/>
      <c r="C55" s="23"/>
      <c r="D55" s="15"/>
      <c r="E55" s="15"/>
      <c r="F55" s="15"/>
      <c r="G55" s="15"/>
      <c r="H55" s="15"/>
      <c r="I55" s="15"/>
      <c r="J55" s="15"/>
      <c r="K55" s="15"/>
      <c r="L55" s="15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233" t="s">
        <v>84</v>
      </c>
      <c r="AT55" s="233"/>
      <c r="AU55" s="233"/>
      <c r="AV55" s="233"/>
      <c r="AW55" s="233"/>
      <c r="AX55" s="233"/>
      <c r="AY55" s="233"/>
      <c r="AZ55" s="233"/>
      <c r="BA55" s="226" t="s">
        <v>85</v>
      </c>
      <c r="BB55" s="227"/>
      <c r="BC55" s="227"/>
      <c r="BD55" s="227"/>
      <c r="BE55" s="227"/>
      <c r="BF55" s="227"/>
      <c r="BG55" s="227"/>
      <c r="BH55" s="228"/>
      <c r="BI55" s="5"/>
    </row>
    <row r="56" spans="2:61" ht="7.5" customHeight="1">
      <c r="B56" s="4"/>
      <c r="C56" s="23"/>
      <c r="D56" s="15"/>
      <c r="E56" s="15"/>
      <c r="F56" s="15"/>
      <c r="G56" s="15"/>
      <c r="H56" s="15"/>
      <c r="I56" s="15"/>
      <c r="J56" s="15"/>
      <c r="K56" s="15"/>
      <c r="L56" s="15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233"/>
      <c r="AT56" s="233"/>
      <c r="AU56" s="233"/>
      <c r="AV56" s="233"/>
      <c r="AW56" s="233"/>
      <c r="AX56" s="233"/>
      <c r="AY56" s="233"/>
      <c r="AZ56" s="233"/>
      <c r="BA56" s="229"/>
      <c r="BB56" s="230"/>
      <c r="BC56" s="230"/>
      <c r="BD56" s="230"/>
      <c r="BE56" s="230"/>
      <c r="BF56" s="230"/>
      <c r="BG56" s="230"/>
      <c r="BH56" s="231"/>
      <c r="BI56" s="5"/>
    </row>
    <row r="57" spans="2:61" ht="7.5" customHeight="1">
      <c r="B57" s="4"/>
      <c r="C57" s="23"/>
      <c r="D57" s="15"/>
      <c r="E57" s="15"/>
      <c r="F57" s="15"/>
      <c r="G57" s="15"/>
      <c r="H57" s="15"/>
      <c r="I57" s="15"/>
      <c r="J57" s="15"/>
      <c r="K57" s="15"/>
      <c r="L57" s="15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232"/>
      <c r="AT57" s="232"/>
      <c r="AU57" s="232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5"/>
    </row>
    <row r="58" spans="2:61" ht="7.5" customHeight="1">
      <c r="B58" s="4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5"/>
    </row>
    <row r="59" spans="2:61" ht="7.5" customHeight="1">
      <c r="B59" s="4"/>
      <c r="C59" s="115" t="s">
        <v>11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115" t="s">
        <v>12</v>
      </c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7"/>
      <c r="AC59" s="115" t="s">
        <v>86</v>
      </c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7"/>
      <c r="AP59" s="115" t="s">
        <v>87</v>
      </c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7"/>
      <c r="BC59" s="115" t="s">
        <v>13</v>
      </c>
      <c r="BD59" s="116"/>
      <c r="BE59" s="116"/>
      <c r="BF59" s="116"/>
      <c r="BG59" s="116"/>
      <c r="BH59" s="117"/>
      <c r="BI59" s="5"/>
    </row>
    <row r="60" spans="2:61" ht="7.5" customHeight="1">
      <c r="B60" s="4"/>
      <c r="C60" s="118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20"/>
      <c r="P60" s="118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20"/>
      <c r="AC60" s="118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20"/>
      <c r="AP60" s="118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20"/>
      <c r="BC60" s="118"/>
      <c r="BD60" s="119"/>
      <c r="BE60" s="119"/>
      <c r="BF60" s="119"/>
      <c r="BG60" s="119"/>
      <c r="BH60" s="120"/>
      <c r="BI60" s="5"/>
    </row>
    <row r="61" spans="2:61" ht="7.5" customHeight="1">
      <c r="B61" s="4"/>
      <c r="C61" s="161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3"/>
      <c r="P61" s="161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3"/>
      <c r="AC61" s="161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3"/>
      <c r="AP61" s="161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3"/>
      <c r="BC61" s="161"/>
      <c r="BD61" s="162"/>
      <c r="BE61" s="162"/>
      <c r="BF61" s="162"/>
      <c r="BG61" s="162"/>
      <c r="BH61" s="163"/>
      <c r="BI61" s="5"/>
    </row>
    <row r="62" spans="2:61" ht="7.5" customHeight="1">
      <c r="B62" s="4"/>
      <c r="C62" s="167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9"/>
      <c r="P62" s="167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9"/>
      <c r="AC62" s="167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9"/>
      <c r="AP62" s="167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9"/>
      <c r="BC62" s="167"/>
      <c r="BD62" s="168"/>
      <c r="BE62" s="168"/>
      <c r="BF62" s="168"/>
      <c r="BG62" s="168"/>
      <c r="BH62" s="169"/>
      <c r="BI62" s="5"/>
    </row>
    <row r="63" spans="2:61" ht="7.5" customHeight="1">
      <c r="B63" s="4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35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9"/>
      <c r="BI63" s="5"/>
    </row>
    <row r="64" spans="2:61" ht="7.5" customHeight="1">
      <c r="B64" s="4"/>
      <c r="C64" s="111" t="s">
        <v>88</v>
      </c>
      <c r="D64" s="112"/>
      <c r="E64" s="112"/>
      <c r="F64" s="112"/>
      <c r="G64" s="112"/>
      <c r="H64" s="112"/>
      <c r="I64" s="112"/>
      <c r="J64" s="112"/>
      <c r="K64" s="112"/>
      <c r="L64" s="112"/>
      <c r="M64" s="20"/>
      <c r="N64" s="20"/>
      <c r="O64" s="20"/>
      <c r="P64" s="20"/>
      <c r="Q64" s="20"/>
      <c r="R64" s="20"/>
      <c r="S64" s="20"/>
      <c r="T64" s="20"/>
      <c r="U64" s="20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113"/>
      <c r="AG64" s="20" t="s">
        <v>89</v>
      </c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2"/>
      <c r="BI64" s="5"/>
    </row>
    <row r="65" spans="2:61" ht="7.5" customHeight="1">
      <c r="B65" s="4"/>
      <c r="C65" s="111"/>
      <c r="D65" s="112"/>
      <c r="E65" s="112"/>
      <c r="F65" s="112"/>
      <c r="G65" s="112"/>
      <c r="H65" s="112"/>
      <c r="I65" s="112"/>
      <c r="J65" s="112"/>
      <c r="K65" s="112"/>
      <c r="L65" s="112"/>
      <c r="M65" s="20"/>
      <c r="N65" s="20"/>
      <c r="O65" s="20"/>
      <c r="P65" s="20"/>
      <c r="Q65" s="20"/>
      <c r="R65" s="20"/>
      <c r="S65" s="20"/>
      <c r="T65" s="20"/>
      <c r="U65" s="20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113"/>
      <c r="AG65" s="20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2"/>
      <c r="BI65" s="5"/>
    </row>
    <row r="66" spans="2:61" ht="7.5" customHeight="1">
      <c r="B66" s="4"/>
      <c r="C66" s="23"/>
      <c r="D66" s="15"/>
      <c r="E66" s="15"/>
      <c r="F66" s="15"/>
      <c r="G66" s="15"/>
      <c r="H66" s="15"/>
      <c r="I66" s="15"/>
      <c r="J66" s="15"/>
      <c r="K66" s="15"/>
      <c r="L66" s="15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113"/>
      <c r="AG66" s="20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2"/>
      <c r="BI66" s="5"/>
    </row>
    <row r="67" spans="2:61" ht="7.5" customHeight="1">
      <c r="B67" s="4"/>
      <c r="C67" s="23"/>
      <c r="D67" s="15"/>
      <c r="E67" s="15"/>
      <c r="F67" s="15"/>
      <c r="G67" s="15"/>
      <c r="H67" s="15"/>
      <c r="I67" s="15"/>
      <c r="J67" s="15"/>
      <c r="K67" s="15"/>
      <c r="L67" s="15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113"/>
      <c r="AG67" s="20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2"/>
      <c r="BI67" s="5"/>
    </row>
    <row r="68" spans="2:61" ht="7.5" customHeight="1">
      <c r="B68" s="4"/>
      <c r="C68" s="23"/>
      <c r="D68" s="15"/>
      <c r="E68" s="15"/>
      <c r="F68" s="15"/>
      <c r="G68" s="15"/>
      <c r="H68" s="15"/>
      <c r="I68" s="15"/>
      <c r="J68" s="15"/>
      <c r="K68" s="15"/>
      <c r="L68" s="15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113"/>
      <c r="AG68" s="20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2"/>
      <c r="BI68" s="5"/>
    </row>
    <row r="69" spans="2:61" ht="7.5" customHeight="1">
      <c r="B69" s="4"/>
      <c r="C69" s="23"/>
      <c r="D69" s="15"/>
      <c r="E69" s="15"/>
      <c r="F69" s="15"/>
      <c r="G69" s="15"/>
      <c r="H69" s="15"/>
      <c r="I69" s="15"/>
      <c r="J69" s="15"/>
      <c r="K69" s="15"/>
      <c r="L69" s="15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113"/>
      <c r="AG69" s="20" t="s">
        <v>90</v>
      </c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2"/>
      <c r="BI69" s="5"/>
    </row>
    <row r="70" spans="2:61" ht="7.5" customHeight="1">
      <c r="B70" s="4"/>
      <c r="C70" s="23"/>
      <c r="D70" s="221" t="s">
        <v>19</v>
      </c>
      <c r="E70" s="221"/>
      <c r="F70" s="221"/>
      <c r="G70" s="221"/>
      <c r="H70" s="15"/>
      <c r="I70" s="15"/>
      <c r="J70" s="15"/>
      <c r="K70" s="15"/>
      <c r="L70" s="15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113"/>
      <c r="AG70" s="20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2"/>
      <c r="BI70" s="5"/>
    </row>
    <row r="71" spans="2:61" ht="7.5" customHeight="1">
      <c r="B71" s="4"/>
      <c r="C71" s="23"/>
      <c r="D71" s="221"/>
      <c r="E71" s="221"/>
      <c r="F71" s="221"/>
      <c r="G71" s="221"/>
      <c r="H71" s="15"/>
      <c r="I71" s="15"/>
      <c r="J71" s="15"/>
      <c r="K71" s="15"/>
      <c r="L71" s="15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113"/>
      <c r="AG71" s="20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2"/>
      <c r="BI71" s="5"/>
    </row>
    <row r="72" spans="2:61" ht="7.5" customHeight="1">
      <c r="B72" s="4"/>
      <c r="C72" s="23"/>
      <c r="D72" s="15"/>
      <c r="E72" s="15"/>
      <c r="F72" s="15"/>
      <c r="G72" s="15"/>
      <c r="H72" s="15"/>
      <c r="I72" s="15"/>
      <c r="J72" s="15"/>
      <c r="K72" s="15"/>
      <c r="L72" s="15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113"/>
      <c r="AG72" s="20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2"/>
      <c r="BI72" s="5"/>
    </row>
    <row r="73" spans="2:61" ht="7.5" customHeight="1">
      <c r="B73" s="4"/>
      <c r="C73" s="23"/>
      <c r="D73" s="15"/>
      <c r="E73" s="15"/>
      <c r="F73" s="15"/>
      <c r="G73" s="15"/>
      <c r="H73" s="15"/>
      <c r="I73" s="15"/>
      <c r="J73" s="15"/>
      <c r="K73" s="15"/>
      <c r="L73" s="15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113"/>
      <c r="AG73" s="20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2"/>
      <c r="BI73" s="5"/>
    </row>
    <row r="74" spans="2:61" ht="7.5" customHeight="1">
      <c r="B74" s="4"/>
      <c r="C74" s="23"/>
      <c r="D74" s="15"/>
      <c r="E74" s="15"/>
      <c r="F74" s="15"/>
      <c r="G74" s="15"/>
      <c r="H74" s="15"/>
      <c r="I74" s="15"/>
      <c r="J74" s="15"/>
      <c r="K74" s="15"/>
      <c r="L74" s="15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113"/>
      <c r="AG74" s="20" t="s">
        <v>91</v>
      </c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2"/>
      <c r="BI74" s="5"/>
    </row>
    <row r="75" spans="2:61" ht="7.5" customHeight="1">
      <c r="B75" s="4"/>
      <c r="C75" s="23"/>
      <c r="D75" s="15"/>
      <c r="E75" s="15"/>
      <c r="F75" s="15"/>
      <c r="G75" s="15"/>
      <c r="H75" s="15"/>
      <c r="I75" s="15"/>
      <c r="J75" s="15"/>
      <c r="K75" s="15"/>
      <c r="L75" s="15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113"/>
      <c r="AG75" s="20" t="s">
        <v>92</v>
      </c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2"/>
      <c r="BI75" s="5"/>
    </row>
    <row r="76" spans="2:61" ht="7.5" customHeight="1">
      <c r="B76" s="4"/>
      <c r="C76" s="23"/>
      <c r="D76" s="15"/>
      <c r="E76" s="15"/>
      <c r="F76" s="15"/>
      <c r="G76" s="15"/>
      <c r="H76" s="15"/>
      <c r="I76" s="15"/>
      <c r="J76" s="15"/>
      <c r="K76" s="15"/>
      <c r="L76" s="15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113"/>
      <c r="AG76" s="20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2"/>
      <c r="BI76" s="5"/>
    </row>
    <row r="77" spans="2:61" ht="7.5" customHeight="1">
      <c r="B77" s="4"/>
      <c r="C77" s="23"/>
      <c r="D77" s="15"/>
      <c r="E77" s="15"/>
      <c r="F77" s="15"/>
      <c r="G77" s="15"/>
      <c r="H77" s="15"/>
      <c r="I77" s="15"/>
      <c r="J77" s="15"/>
      <c r="K77" s="15"/>
      <c r="L77" s="15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113"/>
      <c r="AG77" s="20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2"/>
      <c r="BI77" s="5"/>
    </row>
    <row r="78" spans="2:61" ht="7.5" customHeight="1">
      <c r="B78" s="4"/>
      <c r="C78" s="23"/>
      <c r="D78" s="15"/>
      <c r="E78" s="15"/>
      <c r="F78" s="15"/>
      <c r="G78" s="15"/>
      <c r="H78" s="15"/>
      <c r="I78" s="15"/>
      <c r="J78" s="15"/>
      <c r="K78" s="15"/>
      <c r="L78" s="15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113"/>
      <c r="AG78" s="20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2"/>
      <c r="BI78" s="5"/>
    </row>
    <row r="79" spans="2:61" ht="7.5" customHeight="1">
      <c r="B79" s="4"/>
      <c r="C79" s="23"/>
      <c r="D79" s="15"/>
      <c r="E79" s="15"/>
      <c r="F79" s="15"/>
      <c r="G79" s="15"/>
      <c r="H79" s="15"/>
      <c r="I79" s="15"/>
      <c r="J79" s="15"/>
      <c r="K79" s="15"/>
      <c r="L79" s="15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113"/>
      <c r="AG79" s="20" t="s">
        <v>21</v>
      </c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2"/>
      <c r="BI79" s="5"/>
    </row>
    <row r="80" spans="2:61" ht="7.5" customHeight="1">
      <c r="B80" s="4"/>
      <c r="C80" s="23"/>
      <c r="D80" s="15"/>
      <c r="E80" s="15"/>
      <c r="F80" s="15"/>
      <c r="G80" s="15"/>
      <c r="H80" s="15"/>
      <c r="I80" s="15"/>
      <c r="J80" s="15"/>
      <c r="K80" s="15"/>
      <c r="L80" s="15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113"/>
      <c r="AG80" s="20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2"/>
      <c r="BI80" s="5"/>
    </row>
    <row r="81" spans="2:61" ht="7.5" customHeight="1">
      <c r="B81" s="4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36"/>
      <c r="AG81" s="34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9"/>
      <c r="BI81" s="5"/>
    </row>
    <row r="82" spans="2:61" ht="7.5" customHeight="1">
      <c r="B82" s="4"/>
      <c r="C82" s="145" t="s">
        <v>93</v>
      </c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7"/>
      <c r="BI82" s="5"/>
    </row>
    <row r="83" spans="2:61" ht="7.5" customHeight="1">
      <c r="B83" s="4"/>
      <c r="C83" s="148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50"/>
      <c r="BI83" s="5"/>
    </row>
    <row r="84" spans="2:61" ht="7.5" customHeight="1">
      <c r="B84" s="4"/>
      <c r="C84" s="121" t="s">
        <v>14</v>
      </c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3"/>
      <c r="O84" s="121" t="s">
        <v>15</v>
      </c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3"/>
      <c r="AA84" s="136" t="s">
        <v>16</v>
      </c>
      <c r="AB84" s="137"/>
      <c r="AC84" s="137"/>
      <c r="AD84" s="138"/>
      <c r="AE84" s="121" t="s">
        <v>17</v>
      </c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3"/>
      <c r="AR84" s="121" t="s">
        <v>18</v>
      </c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3"/>
      <c r="BI84" s="5"/>
    </row>
    <row r="85" spans="2:61" ht="7.5" customHeight="1">
      <c r="B85" s="4"/>
      <c r="C85" s="124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6"/>
      <c r="O85" s="124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6"/>
      <c r="AA85" s="139"/>
      <c r="AB85" s="140"/>
      <c r="AC85" s="140"/>
      <c r="AD85" s="141"/>
      <c r="AE85" s="124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6"/>
      <c r="AR85" s="124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6"/>
      <c r="BI85" s="5"/>
    </row>
    <row r="86" spans="2:61" ht="7.5" customHeight="1">
      <c r="B86" s="4"/>
      <c r="C86" s="127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9"/>
      <c r="O86" s="127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9"/>
      <c r="AA86" s="142"/>
      <c r="AB86" s="143"/>
      <c r="AC86" s="143"/>
      <c r="AD86" s="144"/>
      <c r="AE86" s="127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9"/>
      <c r="AR86" s="127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9"/>
      <c r="BI86" s="5"/>
    </row>
    <row r="87" spans="2:61" ht="7.5" customHeight="1">
      <c r="B87" s="4"/>
      <c r="C87" s="115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7"/>
      <c r="O87" s="115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7"/>
      <c r="AA87" s="130"/>
      <c r="AB87" s="131"/>
      <c r="AC87" s="131"/>
      <c r="AD87" s="132"/>
      <c r="AE87" s="115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7"/>
      <c r="AR87" s="115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7"/>
      <c r="BI87" s="5"/>
    </row>
    <row r="88" spans="2:61" ht="7.5" customHeight="1">
      <c r="B88" s="4"/>
      <c r="C88" s="118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20"/>
      <c r="O88" s="118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20"/>
      <c r="AA88" s="133"/>
      <c r="AB88" s="134"/>
      <c r="AC88" s="134"/>
      <c r="AD88" s="135"/>
      <c r="AE88" s="118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20"/>
      <c r="AR88" s="118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20"/>
      <c r="BI88" s="5"/>
    </row>
    <row r="89" spans="2:61" ht="7.5" customHeight="1">
      <c r="B89" s="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5"/>
    </row>
    <row r="90" spans="2:61" ht="7.5" customHeight="1">
      <c r="B90" s="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5"/>
    </row>
    <row r="91" spans="2:61" ht="7.5" customHeight="1">
      <c r="B91" s="4"/>
      <c r="C91" s="20" t="s">
        <v>90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20" t="s">
        <v>91</v>
      </c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5"/>
    </row>
    <row r="92" spans="2:61" ht="7.5" customHeight="1">
      <c r="B92" s="4"/>
      <c r="C92" s="13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20" t="s">
        <v>92</v>
      </c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5"/>
    </row>
    <row r="93" spans="2:61" ht="7.5" customHeight="1">
      <c r="B93" s="4"/>
      <c r="C93" s="32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5"/>
    </row>
    <row r="94" spans="2:61" ht="7.5" customHeight="1">
      <c r="B94" s="4"/>
      <c r="C94" s="32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 t="s">
        <v>20</v>
      </c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5"/>
    </row>
    <row r="95" spans="2:61" ht="7.5" customHeight="1">
      <c r="B95" s="4"/>
      <c r="C95" s="15" t="s">
        <v>94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 t="s">
        <v>21</v>
      </c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5"/>
    </row>
    <row r="96" spans="2:61" ht="7.5" customHeight="1">
      <c r="B96" s="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5"/>
    </row>
    <row r="97" spans="2:61" ht="7.5" customHeight="1">
      <c r="B97" s="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5"/>
    </row>
    <row r="98" spans="2:61" ht="7.5" customHeight="1">
      <c r="B98" s="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5"/>
    </row>
    <row r="99" spans="2:61" ht="7.5" customHeight="1">
      <c r="B99" s="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5"/>
    </row>
    <row r="100" spans="2:61" ht="7.5" customHeight="1">
      <c r="B100" s="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5"/>
    </row>
    <row r="101" spans="2:61" s="9" customFormat="1" ht="7.5" customHeight="1">
      <c r="B101" s="7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8"/>
    </row>
    <row r="102" spans="2:61" s="9" customFormat="1" ht="7.5" customHeight="1">
      <c r="B102" s="7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8"/>
    </row>
    <row r="103" spans="2:61" s="9" customFormat="1" ht="7.5" customHeight="1">
      <c r="B103" s="7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8"/>
    </row>
    <row r="104" spans="2:61" s="9" customFormat="1" ht="7.5" customHeight="1">
      <c r="B104" s="7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8"/>
    </row>
    <row r="105" spans="2:61" s="9" customFormat="1" ht="7.5" customHeight="1">
      <c r="B105" s="7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8"/>
    </row>
    <row r="106" spans="2:61" s="9" customFormat="1" ht="7.5" customHeight="1">
      <c r="B106" s="7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8"/>
    </row>
    <row r="107" spans="2:61" ht="7.5" customHeight="1" thickBot="1"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2"/>
    </row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69" ht="22.5" customHeight="1"/>
    <row r="170" ht="10.5"/>
    <row r="171" ht="10.5"/>
    <row r="172" ht="10.5"/>
    <row r="173" ht="7.5" customHeight="1"/>
    <row r="174" ht="63.75" customHeight="1"/>
    <row r="178" spans="1:8" s="40" customFormat="1" ht="15.75">
      <c r="A178" s="37"/>
      <c r="B178" s="38"/>
      <c r="C178" s="38"/>
      <c r="D178" s="38"/>
      <c r="E178" s="39">
        <v>0</v>
      </c>
      <c r="H178" s="41"/>
    </row>
    <row r="179" spans="1:19" s="52" customFormat="1" ht="15.75">
      <c r="A179" s="42" t="s">
        <v>22</v>
      </c>
      <c r="B179" s="43" t="s">
        <v>23</v>
      </c>
      <c r="C179" s="44"/>
      <c r="D179" s="44"/>
      <c r="E179" s="45"/>
      <c r="F179" s="40"/>
      <c r="G179" s="40"/>
      <c r="H179" s="46"/>
      <c r="I179" s="47"/>
      <c r="J179" s="46"/>
      <c r="K179" s="46"/>
      <c r="L179" s="46"/>
      <c r="M179" s="48" t="s">
        <v>24</v>
      </c>
      <c r="N179" s="151">
        <v>40164</v>
      </c>
      <c r="O179" s="151"/>
      <c r="P179" s="49">
        <v>17</v>
      </c>
      <c r="Q179" s="50" t="s">
        <v>25</v>
      </c>
      <c r="R179" s="51">
        <v>2009</v>
      </c>
      <c r="S179" s="46" t="s">
        <v>25</v>
      </c>
    </row>
    <row r="180" spans="1:19" s="52" customFormat="1" ht="12.75">
      <c r="A180" s="42" t="s">
        <v>26</v>
      </c>
      <c r="B180" s="53" t="s">
        <v>23</v>
      </c>
      <c r="C180" s="54"/>
      <c r="D180" s="54"/>
      <c r="E180" s="54"/>
      <c r="F180" s="54"/>
      <c r="G180" s="54"/>
      <c r="H180" s="46"/>
      <c r="I180" s="46"/>
      <c r="J180" s="46"/>
      <c r="K180" s="114" t="s">
        <v>27</v>
      </c>
      <c r="L180" s="114"/>
      <c r="M180" s="114"/>
      <c r="N180" s="55"/>
      <c r="O180" s="55"/>
      <c r="P180" s="46"/>
      <c r="Q180" s="56">
        <v>12</v>
      </c>
      <c r="R180" s="46"/>
      <c r="S180" s="46" t="s">
        <v>28</v>
      </c>
    </row>
    <row r="181" spans="1:8" s="54" customFormat="1" ht="12.75">
      <c r="A181" s="57" t="s">
        <v>29</v>
      </c>
      <c r="B181" s="53" t="s">
        <v>30</v>
      </c>
      <c r="H181" s="58"/>
    </row>
    <row r="182" spans="1:10" s="53" customFormat="1" ht="12.75">
      <c r="A182" s="57" t="s">
        <v>31</v>
      </c>
      <c r="B182" s="53" t="s">
        <v>30</v>
      </c>
      <c r="C182" s="54"/>
      <c r="D182" s="54"/>
      <c r="E182" s="54"/>
      <c r="H182" s="59"/>
      <c r="I182" s="59"/>
      <c r="J182" s="59"/>
    </row>
    <row r="183" spans="1:10" s="60" customFormat="1" ht="12.75" customHeight="1">
      <c r="A183" s="54"/>
      <c r="B183" s="54"/>
      <c r="C183" s="54"/>
      <c r="D183" s="58"/>
      <c r="E183" s="54"/>
      <c r="F183" s="54"/>
      <c r="G183" s="54"/>
      <c r="H183" s="59"/>
      <c r="I183" s="59"/>
      <c r="J183" s="59"/>
    </row>
    <row r="184" spans="1:10" s="60" customFormat="1" ht="12.75" customHeight="1">
      <c r="A184" s="61" t="s">
        <v>32</v>
      </c>
      <c r="D184" s="62"/>
      <c r="F184" s="63">
        <v>237</v>
      </c>
      <c r="G184" s="61"/>
      <c r="H184" s="59"/>
      <c r="I184" s="59"/>
      <c r="J184" s="59"/>
    </row>
    <row r="185" spans="1:17" s="60" customFormat="1" ht="12.75" customHeight="1">
      <c r="A185" s="61" t="s">
        <v>32</v>
      </c>
      <c r="B185" s="64"/>
      <c r="D185" s="65"/>
      <c r="F185" s="63" t="s">
        <v>33</v>
      </c>
      <c r="G185" s="61"/>
      <c r="H185" s="59"/>
      <c r="I185" s="59"/>
      <c r="J185" s="59"/>
      <c r="Q185" s="66"/>
    </row>
    <row r="186" spans="1:10" s="61" customFormat="1" ht="12.75" customHeight="1">
      <c r="A186" s="61" t="s">
        <v>32</v>
      </c>
      <c r="D186" s="59"/>
      <c r="E186" s="67"/>
      <c r="F186" s="63" t="s">
        <v>34</v>
      </c>
      <c r="H186" s="59"/>
      <c r="I186" s="59"/>
      <c r="J186" s="59"/>
    </row>
    <row r="187" spans="1:10" s="61" customFormat="1" ht="12.75" customHeight="1">
      <c r="A187" s="61" t="s">
        <v>30</v>
      </c>
      <c r="D187" s="59"/>
      <c r="E187" s="67"/>
      <c r="H187" s="59"/>
      <c r="I187" s="59"/>
      <c r="J187" s="59"/>
    </row>
    <row r="188" spans="1:13" s="61" customFormat="1" ht="12.75">
      <c r="A188" s="68"/>
      <c r="D188" s="59"/>
      <c r="E188" s="67"/>
      <c r="M188" s="69"/>
    </row>
    <row r="189" spans="1:13" s="61" customFormat="1" ht="12.75">
      <c r="A189" s="68"/>
      <c r="E189" s="70">
        <v>0</v>
      </c>
      <c r="F189" s="61" t="s">
        <v>35</v>
      </c>
      <c r="H189" s="59"/>
      <c r="M189" s="71"/>
    </row>
    <row r="190" spans="1:8" s="61" customFormat="1" ht="12.75">
      <c r="A190" s="72">
        <v>0</v>
      </c>
      <c r="B190" s="59"/>
      <c r="H190" s="59"/>
    </row>
    <row r="191" spans="1:8" s="61" customFormat="1" ht="12.75">
      <c r="A191" s="72">
        <v>0</v>
      </c>
      <c r="B191" s="59">
        <v>0</v>
      </c>
      <c r="C191" s="61">
        <v>0</v>
      </c>
      <c r="E191" s="73" t="s">
        <v>36</v>
      </c>
      <c r="H191" s="59"/>
    </row>
    <row r="192" spans="1:8" s="61" customFormat="1" ht="12.75">
      <c r="A192" s="72">
        <v>0</v>
      </c>
      <c r="B192" s="59">
        <v>0</v>
      </c>
      <c r="C192" s="61">
        <v>0</v>
      </c>
      <c r="E192" s="74" t="s">
        <v>32</v>
      </c>
      <c r="H192" s="59"/>
    </row>
    <row r="193" spans="1:8" s="61" customFormat="1" ht="12.75">
      <c r="A193" s="72">
        <v>0</v>
      </c>
      <c r="B193" s="59">
        <v>0</v>
      </c>
      <c r="C193" s="61">
        <v>0</v>
      </c>
      <c r="D193" s="61" t="s">
        <v>32</v>
      </c>
      <c r="E193" s="74" t="s">
        <v>37</v>
      </c>
      <c r="F193" s="61" t="s">
        <v>32</v>
      </c>
      <c r="H193" s="59"/>
    </row>
    <row r="194" spans="1:8" s="61" customFormat="1" ht="12.75">
      <c r="A194" s="72"/>
      <c r="B194" s="59"/>
      <c r="D194" s="59"/>
      <c r="E194" s="61">
        <v>0</v>
      </c>
      <c r="F194" s="61" t="s">
        <v>32</v>
      </c>
      <c r="H194" s="59"/>
    </row>
    <row r="195" spans="1:8" s="61" customFormat="1" ht="12.75">
      <c r="A195" s="72">
        <v>0</v>
      </c>
      <c r="B195" s="59">
        <v>0</v>
      </c>
      <c r="C195" s="61">
        <v>0</v>
      </c>
      <c r="E195" s="73" t="s">
        <v>36</v>
      </c>
      <c r="H195" s="59"/>
    </row>
    <row r="196" spans="1:124" s="60" customFormat="1" ht="12.75">
      <c r="A196" s="72">
        <v>0</v>
      </c>
      <c r="B196" s="59">
        <v>0</v>
      </c>
      <c r="C196" s="61">
        <v>0</v>
      </c>
      <c r="D196" s="61"/>
      <c r="E196" s="74" t="s">
        <v>32</v>
      </c>
      <c r="F196" s="61"/>
      <c r="H196" s="62"/>
      <c r="DA196" s="79"/>
      <c r="DB196" s="79"/>
      <c r="DC196" s="79"/>
      <c r="DD196" s="79"/>
      <c r="DE196" s="79"/>
      <c r="DF196" s="79"/>
      <c r="DG196" s="79"/>
      <c r="DH196" s="79"/>
      <c r="DI196" s="79"/>
      <c r="DJ196" s="79"/>
      <c r="DK196" s="79"/>
      <c r="DL196" s="79"/>
      <c r="DM196" s="79"/>
      <c r="DN196" s="79"/>
      <c r="DO196" s="79"/>
      <c r="DP196" s="79"/>
      <c r="DQ196" s="79"/>
      <c r="DR196" s="79"/>
      <c r="DS196" s="79"/>
      <c r="DT196" s="79"/>
    </row>
    <row r="197" spans="1:124" s="61" customFormat="1" ht="12.75">
      <c r="A197" s="72">
        <v>0</v>
      </c>
      <c r="B197" s="59">
        <v>0</v>
      </c>
      <c r="C197" s="61">
        <v>0</v>
      </c>
      <c r="D197" s="61" t="s">
        <v>32</v>
      </c>
      <c r="E197" s="74" t="s">
        <v>37</v>
      </c>
      <c r="F197" s="61" t="s">
        <v>32</v>
      </c>
      <c r="DA197" s="80"/>
      <c r="DB197" s="81"/>
      <c r="DC197" s="81"/>
      <c r="DD197" s="81"/>
      <c r="DE197" s="82">
        <f>AU17</f>
        <v>0</v>
      </c>
      <c r="DF197" s="80"/>
      <c r="DG197" s="83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</row>
    <row r="198" spans="1:129" s="61" customFormat="1" ht="12" customHeight="1">
      <c r="A198" s="72"/>
      <c r="B198" s="59"/>
      <c r="E198" s="61">
        <v>0</v>
      </c>
      <c r="F198" s="61" t="s">
        <v>32</v>
      </c>
      <c r="DA198" s="85" t="s">
        <v>22</v>
      </c>
      <c r="DB198" s="86" t="str">
        <f>SUBSTITUTE(DB200,DF204,DF205,1)</f>
        <v>Ноль рублей </v>
      </c>
      <c r="DC198" s="85"/>
      <c r="DD198" s="85"/>
      <c r="DE198" s="87"/>
      <c r="DF198" s="85"/>
      <c r="DG198" s="85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57"/>
      <c r="DV198" s="57"/>
      <c r="DW198" s="57"/>
      <c r="DX198" s="57"/>
      <c r="DY198" s="57"/>
    </row>
    <row r="199" spans="1:129" s="61" customFormat="1" ht="12" customHeight="1">
      <c r="A199" s="72">
        <v>0</v>
      </c>
      <c r="B199" s="59">
        <v>0</v>
      </c>
      <c r="C199" s="61">
        <v>0</v>
      </c>
      <c r="E199" s="73" t="s">
        <v>36</v>
      </c>
      <c r="I199" s="69"/>
      <c r="DA199" s="85" t="s">
        <v>26</v>
      </c>
      <c r="DB199" s="86" t="str">
        <f>SUBSTITUTE(DB201,DF204,DF205,1)</f>
        <v>Ноль рублей </v>
      </c>
      <c r="DC199" s="85"/>
      <c r="DD199" s="85"/>
      <c r="DE199" s="85"/>
      <c r="DF199" s="85"/>
      <c r="DG199" s="85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57"/>
      <c r="DV199" s="57"/>
      <c r="DW199" s="57"/>
      <c r="DX199" s="57"/>
      <c r="DY199" s="57"/>
    </row>
    <row r="200" spans="1:129" s="61" customFormat="1" ht="12" customHeight="1">
      <c r="A200" s="72">
        <v>0</v>
      </c>
      <c r="B200" s="59">
        <v>0</v>
      </c>
      <c r="C200" s="61">
        <v>0</v>
      </c>
      <c r="E200" s="74" t="s">
        <v>32</v>
      </c>
      <c r="DA200" s="85" t="s">
        <v>29</v>
      </c>
      <c r="DB200" s="86" t="str">
        <f>CONCATENATE(DA203,DA204,DA205,DA206,DA207)</f>
        <v>ноль рублей </v>
      </c>
      <c r="DC200" s="85"/>
      <c r="DD200" s="85"/>
      <c r="DE200" s="85"/>
      <c r="DF200" s="85"/>
      <c r="DG200" s="85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57"/>
      <c r="DV200" s="57"/>
      <c r="DW200" s="57"/>
      <c r="DX200" s="57"/>
      <c r="DY200" s="57"/>
    </row>
    <row r="201" spans="1:129" s="61" customFormat="1" ht="12" customHeight="1">
      <c r="A201" s="72">
        <v>0</v>
      </c>
      <c r="B201" s="59">
        <v>0</v>
      </c>
      <c r="C201" s="61">
        <v>0</v>
      </c>
      <c r="D201" s="61" t="s">
        <v>32</v>
      </c>
      <c r="E201" s="74" t="s">
        <v>37</v>
      </c>
      <c r="F201" s="61" t="s">
        <v>32</v>
      </c>
      <c r="DA201" s="85" t="s">
        <v>31</v>
      </c>
      <c r="DB201" s="86" t="str">
        <f>CONCATENATE(DA203,DA204,DA205,DA206,DA207,DB203,DB204,DC204)</f>
        <v>ноль рублей </v>
      </c>
      <c r="DC201" s="85"/>
      <c r="DD201" s="85"/>
      <c r="DE201" s="85"/>
      <c r="DF201" s="86"/>
      <c r="DG201" s="86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57"/>
      <c r="DV201" s="57"/>
      <c r="DW201" s="57"/>
      <c r="DX201" s="57"/>
      <c r="DY201" s="57"/>
    </row>
    <row r="202" spans="1:129" s="61" customFormat="1" ht="12" customHeight="1">
      <c r="A202" s="72"/>
      <c r="B202" s="59"/>
      <c r="E202" s="74">
        <v>0</v>
      </c>
      <c r="F202" s="61" t="s">
        <v>32</v>
      </c>
      <c r="DA202" s="88"/>
      <c r="DB202" s="88"/>
      <c r="DC202" s="88"/>
      <c r="DD202" s="89"/>
      <c r="DE202" s="88"/>
      <c r="DF202" s="88"/>
      <c r="DG202" s="88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78"/>
      <c r="DV202" s="78"/>
      <c r="DW202" s="78"/>
      <c r="DX202" s="78"/>
      <c r="DY202" s="78"/>
    </row>
    <row r="203" spans="1:129" s="61" customFormat="1" ht="12" customHeight="1">
      <c r="A203" s="72">
        <v>0</v>
      </c>
      <c r="B203" s="59">
        <v>0</v>
      </c>
      <c r="C203" s="61">
        <v>0</v>
      </c>
      <c r="E203" s="73" t="s">
        <v>36</v>
      </c>
      <c r="DA203" s="90">
        <f>CONCATENATE(IF(DB210=0,"",DE210),IF(DB211=0,"",IF(DC212&lt;20,IF(DC212&lt;16,IF(DC212&lt;10,DE211,DD212),DF212),DE211)),IF(DB212=0,"",IF(NOT(DB211=1),DE212,"")),DF213)</f>
      </c>
      <c r="DB203" s="88"/>
      <c r="DC203" s="88"/>
      <c r="DD203" s="89"/>
      <c r="DE203" s="88"/>
      <c r="DF203" s="91">
        <f>CODE(DB201)</f>
        <v>237</v>
      </c>
      <c r="DG203" s="90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57"/>
      <c r="DV203" s="57"/>
      <c r="DW203" s="57"/>
      <c r="DX203" s="57"/>
      <c r="DY203" s="57"/>
    </row>
    <row r="204" spans="1:129" s="61" customFormat="1" ht="12" customHeight="1">
      <c r="A204" s="72">
        <v>0</v>
      </c>
      <c r="B204" s="75">
        <v>0</v>
      </c>
      <c r="C204" s="61">
        <v>0</v>
      </c>
      <c r="E204" s="74" t="s">
        <v>32</v>
      </c>
      <c r="G204" s="59"/>
      <c r="DA204" s="90">
        <f>CONCATENATE(IF(DB214=0,"",DE214),IF(DB215=0,"",IF(DC216&lt;20,IF(DC216&lt;16,IF(DC216&lt;10,DE215,DD216),DF216),DE215)),IF(DB216=0,"",IF(NOT(DB215=1),DE216,"")),DF217)</f>
      </c>
      <c r="DB204" s="92"/>
      <c r="DC204" s="88"/>
      <c r="DD204" s="93"/>
      <c r="DE204" s="88"/>
      <c r="DF204" s="91" t="str">
        <f>CHAR(DF203)</f>
        <v>н</v>
      </c>
      <c r="DG204" s="90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57"/>
      <c r="DV204" s="57"/>
      <c r="DW204" s="57"/>
      <c r="DX204" s="57"/>
      <c r="DY204" s="57"/>
    </row>
    <row r="205" spans="1:129" s="61" customFormat="1" ht="12" customHeight="1">
      <c r="A205" s="72">
        <v>0</v>
      </c>
      <c r="B205" s="59">
        <v>0</v>
      </c>
      <c r="C205" s="61">
        <v>0</v>
      </c>
      <c r="D205" s="61" t="s">
        <v>32</v>
      </c>
      <c r="E205" s="74" t="s">
        <v>37</v>
      </c>
      <c r="F205" s="61" t="s">
        <v>32</v>
      </c>
      <c r="G205" s="59"/>
      <c r="DA205" s="90">
        <f>CONCATENATE(IF(DB218=0,"",DE218),IF(DB219=0,"",IF(DC220&lt;20,IF(DC220&lt;16,IF(DC220&lt;10,DE219,DD220),DF220),DE219)),IF(DB220=0,"",IF(NOT(DB219=1),DE220,"")),DF221)</f>
      </c>
      <c r="DB205" s="90"/>
      <c r="DC205" s="90"/>
      <c r="DD205" s="94"/>
      <c r="DE205" s="95"/>
      <c r="DF205" s="91" t="str">
        <f>PROPER(DF204)</f>
        <v>Н</v>
      </c>
      <c r="DG205" s="90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57"/>
      <c r="DV205" s="57"/>
      <c r="DW205" s="57"/>
      <c r="DX205" s="57"/>
      <c r="DY205" s="57"/>
    </row>
    <row r="206" spans="1:129" s="61" customFormat="1" ht="12" customHeight="1">
      <c r="A206" s="68"/>
      <c r="B206" s="75"/>
      <c r="C206" s="59"/>
      <c r="E206" s="74">
        <v>0</v>
      </c>
      <c r="F206" s="61" t="s">
        <v>30</v>
      </c>
      <c r="G206" s="59"/>
      <c r="DA206" s="90" t="str">
        <f>CONCATENATE(IF(DB222=0,"",DE222),IF(DB223=0,"",IF(DC224&lt;20,IF(DC224&lt;16,IF(DC224&lt;10,DE223,DD224),DF224),DE223)),IF(DB224=0,"",IF(NOT(DB223=1),DE224,"")),DF225)</f>
        <v>ноль рублей </v>
      </c>
      <c r="DB206" s="90"/>
      <c r="DC206" s="90"/>
      <c r="DD206" s="94"/>
      <c r="DE206" s="95"/>
      <c r="DF206" s="90"/>
      <c r="DG206" s="90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42"/>
      <c r="DV206" s="42"/>
      <c r="DW206" s="42"/>
      <c r="DX206" s="42"/>
      <c r="DY206" s="42"/>
    </row>
    <row r="207" spans="1:129" s="61" customFormat="1" ht="12" customHeight="1">
      <c r="A207" s="76">
        <v>0</v>
      </c>
      <c r="C207" s="59">
        <v>0</v>
      </c>
      <c r="E207" s="74" t="s">
        <v>32</v>
      </c>
      <c r="H207" s="59"/>
      <c r="DA207" s="96"/>
      <c r="DB207" s="90"/>
      <c r="DC207" s="90"/>
      <c r="DD207" s="94"/>
      <c r="DE207" s="95"/>
      <c r="DF207" s="90"/>
      <c r="DG207" s="90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42"/>
      <c r="DV207" s="42"/>
      <c r="DW207" s="42"/>
      <c r="DX207" s="42"/>
      <c r="DY207" s="42"/>
    </row>
    <row r="208" spans="3:129" s="61" customFormat="1" ht="12" customHeight="1">
      <c r="C208" s="59">
        <v>0</v>
      </c>
      <c r="E208" s="74" t="s">
        <v>37</v>
      </c>
      <c r="H208" s="59"/>
      <c r="DA208" s="96"/>
      <c r="DB208" s="90"/>
      <c r="DC208" s="90"/>
      <c r="DD208" s="90"/>
      <c r="DE208" s="97">
        <f>TRUNC(DE197)</f>
        <v>0</v>
      </c>
      <c r="DF208" s="90" t="s">
        <v>72</v>
      </c>
      <c r="DG208" s="90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42"/>
      <c r="DV208" s="42"/>
      <c r="DW208" s="42"/>
      <c r="DX208" s="42"/>
      <c r="DY208" s="42"/>
    </row>
    <row r="209" spans="8:129" s="61" customFormat="1" ht="12" customHeight="1">
      <c r="H209" s="59"/>
      <c r="DA209" s="98">
        <f>TRUNC(DA210/10)</f>
        <v>0</v>
      </c>
      <c r="DB209" s="94"/>
      <c r="DC209" s="90"/>
      <c r="DD209" s="90"/>
      <c r="DE209" s="90"/>
      <c r="DF209" s="90"/>
      <c r="DG209" s="90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42"/>
      <c r="DV209" s="42"/>
      <c r="DW209" s="42"/>
      <c r="DX209" s="42"/>
      <c r="DY209" s="42"/>
    </row>
    <row r="210" spans="1:129" s="61" customFormat="1" ht="12" customHeight="1">
      <c r="A210" s="61" t="s">
        <v>38</v>
      </c>
      <c r="B210" s="61" t="s">
        <v>39</v>
      </c>
      <c r="D210" s="61" t="s">
        <v>40</v>
      </c>
      <c r="H210" s="59"/>
      <c r="DA210" s="98">
        <f>TRUNC(DA211/10)</f>
        <v>0</v>
      </c>
      <c r="DB210" s="94">
        <f>TRUNC(RIGHT(DA210))</f>
        <v>0</v>
      </c>
      <c r="DC210" s="90">
        <f>DB210</f>
        <v>0</v>
      </c>
      <c r="DD210" s="90"/>
      <c r="DE210" s="90" t="str">
        <f>IF(DB210=1,DE238,IF(DB210=2,DG230,IF(DB210=3,DG231,IF(DB210=4,DG232,IF(DB210=5,DG233,IF(DB210=6,DG234,IF(DB210=7,DG235,IF(DB210=8,DG236,DG237))))))))</f>
        <v>девятьсот </v>
      </c>
      <c r="DF210" s="90"/>
      <c r="DG210" s="90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42"/>
      <c r="DV210" s="42"/>
      <c r="DW210" s="42"/>
      <c r="DX210" s="42"/>
      <c r="DY210" s="42"/>
    </row>
    <row r="211" spans="1:129" s="61" customFormat="1" ht="12" customHeight="1">
      <c r="A211" s="61" t="s">
        <v>41</v>
      </c>
      <c r="B211" s="61" t="s">
        <v>42</v>
      </c>
      <c r="D211" s="61" t="s">
        <v>43</v>
      </c>
      <c r="E211" s="61" t="s">
        <v>44</v>
      </c>
      <c r="G211" s="61" t="s">
        <v>45</v>
      </c>
      <c r="DA211" s="98">
        <f>TRUNC(DA212/10)</f>
        <v>0</v>
      </c>
      <c r="DB211" s="94">
        <f>TRUNC(RIGHT(DA211))</f>
        <v>0</v>
      </c>
      <c r="DC211" s="90">
        <f>IF(DB211=1,"",DB211)</f>
        <v>0</v>
      </c>
      <c r="DD211" s="90"/>
      <c r="DE211" s="95">
        <f>IF(OR(DC211=0,DB211=1),"",IF(DB211=2,DE230,IF(DB211=3,DE231,IF(DB211=4,DE232,IF(DB211=5,DE233,IF(DB211=6,DE234,IF(DB211=7,DE235,IF(DB211=8,DE236,DE237))))))))</f>
      </c>
      <c r="DF211" s="90"/>
      <c r="DG211" s="90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42"/>
      <c r="DV211" s="42"/>
      <c r="DW211" s="42"/>
      <c r="DX211" s="42"/>
      <c r="DY211" s="42"/>
    </row>
    <row r="212" spans="1:129" s="61" customFormat="1" ht="12" customHeight="1">
      <c r="A212" s="61" t="s">
        <v>46</v>
      </c>
      <c r="D212" s="61" t="s">
        <v>47</v>
      </c>
      <c r="E212" s="61" t="s">
        <v>48</v>
      </c>
      <c r="G212" s="61" t="s">
        <v>49</v>
      </c>
      <c r="DA212" s="98">
        <f>TRUNC(DA214/10)</f>
        <v>0</v>
      </c>
      <c r="DB212" s="94">
        <f>TRUNC(RIGHT(DA212))</f>
        <v>0</v>
      </c>
      <c r="DC212" s="90">
        <f>IF(DB211=1,DB212+10,IF(DB212=0,0,DB212))</f>
        <v>0</v>
      </c>
      <c r="DD212" s="90">
        <f>IF(AND(DC212&gt;9,DC212&lt;16),IF(DC212=10,DD229,IF(DC212=11,DD230,IF(DC212=12,DD231,IF(DC212=13,DD232,IF(DC212=14,DD233,IF(DC212=15,DD234,)))))),"")</f>
      </c>
      <c r="DE212" s="95" t="str">
        <f>IF(DB212=1,DA229,IF(DB212=2,DA230,IF(DB212=3,DA231,IF(DB212=4,DA232,IF(DB212=5,DA233,IF(DB212=6,DA234,IF(DB212=7,DA235,IF(DB212=8,DA236,DA237))))))))</f>
        <v>девять </v>
      </c>
      <c r="DF212" s="90">
        <f>IF(AND(DC212&gt;15,DC212&lt;20),IF(DC212=16,DD235,IF(DC212=17,DD236,IF(DC212=18,DD237,IF(DC212=19,DD238,)))),"")</f>
      </c>
      <c r="DG212" s="90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42"/>
      <c r="DV212" s="42"/>
      <c r="DW212" s="42"/>
      <c r="DX212" s="42"/>
      <c r="DY212" s="42"/>
    </row>
    <row r="213" spans="1:129" s="61" customFormat="1" ht="12" customHeight="1">
      <c r="A213" s="61" t="s">
        <v>50</v>
      </c>
      <c r="D213" s="61" t="s">
        <v>51</v>
      </c>
      <c r="E213" s="61" t="s">
        <v>52</v>
      </c>
      <c r="G213" s="61" t="s">
        <v>53</v>
      </c>
      <c r="DA213" s="98"/>
      <c r="DB213" s="94"/>
      <c r="DC213" s="90"/>
      <c r="DD213" s="94"/>
      <c r="DE213" s="90">
        <f>DB212+DB211*10+DB210*100</f>
        <v>0</v>
      </c>
      <c r="DF213" s="90">
        <f>IF(DE213=0,"",IF(DB211=1,"миллиардов ",IF(DB212=1,"миллиард ",IF(OR(DB212=2,DB212=3,DB212=4),"миллиарда ","миллиардов "))))</f>
      </c>
      <c r="DG213" s="90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42"/>
      <c r="DV213" s="42"/>
      <c r="DW213" s="42"/>
      <c r="DX213" s="42"/>
      <c r="DY213" s="42"/>
    </row>
    <row r="214" spans="1:129" s="61" customFormat="1" ht="12" customHeight="1">
      <c r="A214" s="61" t="s">
        <v>54</v>
      </c>
      <c r="D214" s="61" t="s">
        <v>55</v>
      </c>
      <c r="E214" s="61" t="s">
        <v>56</v>
      </c>
      <c r="G214" s="61" t="s">
        <v>57</v>
      </c>
      <c r="DA214" s="98">
        <f>TRUNC(DA215/10)</f>
        <v>0</v>
      </c>
      <c r="DB214" s="94">
        <f>TRUNC(RIGHT(DA214))</f>
        <v>0</v>
      </c>
      <c r="DC214" s="90">
        <f>DB214</f>
        <v>0</v>
      </c>
      <c r="DD214" s="90"/>
      <c r="DE214" s="90" t="str">
        <f>IF(DB214=1,DE238,IF(DB214=2,DG230,IF(DB214=3,DG231,IF(DB214=4,DG232,IF(DB214=5,DG233,IF(DB214=6,DG234,IF(DB214=7,DG235,IF(DB214=8,DG236,DG237))))))))</f>
        <v>девятьсот </v>
      </c>
      <c r="DF214" s="90"/>
      <c r="DG214" s="90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42"/>
      <c r="DV214" s="42"/>
      <c r="DW214" s="42"/>
      <c r="DX214" s="42"/>
      <c r="DY214" s="42"/>
    </row>
    <row r="215" spans="1:129" s="61" customFormat="1" ht="12" customHeight="1">
      <c r="A215" s="61" t="s">
        <v>58</v>
      </c>
      <c r="D215" s="61" t="s">
        <v>59</v>
      </c>
      <c r="E215" s="61" t="s">
        <v>60</v>
      </c>
      <c r="G215" s="61" t="s">
        <v>61</v>
      </c>
      <c r="DA215" s="98">
        <f>TRUNC(DA216/10)</f>
        <v>0</v>
      </c>
      <c r="DB215" s="94">
        <f>TRUNC(RIGHT(DA215))</f>
        <v>0</v>
      </c>
      <c r="DC215" s="90">
        <f>IF(DB215=1,"",DB215)</f>
        <v>0</v>
      </c>
      <c r="DD215" s="90"/>
      <c r="DE215" s="95">
        <f>IF(OR(DC215=0,DB215=1),"",IF(DB215=2,DE230,IF(DB215=3,DE231,IF(DB215=4,DE232,IF(DB215=5,DE233,IF(DB215=6,DE234,IF(DB215=7,DE235,IF(DB215=8,DE236,DE237))))))))</f>
      </c>
      <c r="DF215" s="90"/>
      <c r="DG215" s="88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42"/>
      <c r="DV215" s="42"/>
      <c r="DW215" s="42"/>
      <c r="DX215" s="42"/>
      <c r="DY215" s="42"/>
    </row>
    <row r="216" spans="1:129" s="61" customFormat="1" ht="12" customHeight="1">
      <c r="A216" s="61" t="s">
        <v>62</v>
      </c>
      <c r="D216" s="61" t="s">
        <v>63</v>
      </c>
      <c r="E216" s="61" t="s">
        <v>64</v>
      </c>
      <c r="G216" s="61" t="s">
        <v>65</v>
      </c>
      <c r="DA216" s="98">
        <f>TRUNC(DA218/10)</f>
        <v>0</v>
      </c>
      <c r="DB216" s="94">
        <f>TRUNC(RIGHT(DA216))</f>
        <v>0</v>
      </c>
      <c r="DC216" s="90">
        <f>IF(DB215=1,DB216+10,IF(DB216=0,0,DB216))</f>
        <v>0</v>
      </c>
      <c r="DD216" s="90">
        <f>IF(AND(DC216&gt;9,DC216&lt;16),IF(DC216=10,DD229,IF(DC216=11,DD230,IF(DC216=12,DD231,IF(DC216=13,DD232,IF(DC216=14,DD233,IF(DC216=15,DD234,)))))),"")</f>
      </c>
      <c r="DE216" s="95" t="str">
        <f>IF(DB216=1,DA229,IF(DB216=2,DA230,IF(DB216=3,DA231,IF(DB216=4,DA232,IF(DB216=5,DA233,IF(DB216=6,DA234,IF(DB216=7,DA235,IF(DB216=8,DA236,DA237))))))))</f>
        <v>девять </v>
      </c>
      <c r="DF216" s="90">
        <f>IF(AND(DC216&gt;15,DC216&lt;20),IF(DC216=16,DD235,IF(DC216=17,DD236,IF(DC216=18,DD237,IF(DC216=19,DD238,)))),"")</f>
      </c>
      <c r="DG216" s="90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57"/>
      <c r="DV216" s="57"/>
      <c r="DW216" s="57"/>
      <c r="DX216" s="57"/>
      <c r="DY216" s="57"/>
    </row>
    <row r="217" spans="1:129" s="61" customFormat="1" ht="12" customHeight="1">
      <c r="A217" s="77" t="s">
        <v>66</v>
      </c>
      <c r="D217" s="61" t="s">
        <v>67</v>
      </c>
      <c r="E217" s="61" t="s">
        <v>68</v>
      </c>
      <c r="G217" s="61" t="s">
        <v>69</v>
      </c>
      <c r="DA217" s="98"/>
      <c r="DB217" s="94"/>
      <c r="DC217" s="90"/>
      <c r="DD217" s="90"/>
      <c r="DE217" s="90">
        <f>DB216+DB215*10+DB214*100</f>
        <v>0</v>
      </c>
      <c r="DF217" s="90">
        <f>IF(DE217=0,"",IF(DB215=1,"миллионов ",IF(DB216=1,"миллион ",IF(OR(DB216=2,DB216=3,DB216=4),"миллиона ","миллионов "))))</f>
      </c>
      <c r="DG217" s="90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42"/>
      <c r="DV217" s="42"/>
      <c r="DW217" s="42"/>
      <c r="DX217" s="42"/>
      <c r="DY217" s="42"/>
    </row>
    <row r="218" spans="1:129" s="61" customFormat="1" ht="12" customHeight="1">
      <c r="A218" s="61" t="s">
        <v>37</v>
      </c>
      <c r="D218" s="61" t="s">
        <v>70</v>
      </c>
      <c r="E218" s="61" t="s">
        <v>71</v>
      </c>
      <c r="G218" s="61" t="s">
        <v>36</v>
      </c>
      <c r="DA218" s="98">
        <f>TRUNC(DA219/10)</f>
        <v>0</v>
      </c>
      <c r="DB218" s="94">
        <f>TRUNC(RIGHT(DA218))</f>
        <v>0</v>
      </c>
      <c r="DC218" s="90">
        <f>DB218</f>
        <v>0</v>
      </c>
      <c r="DD218" s="90"/>
      <c r="DE218" s="90" t="str">
        <f>IF(DB218=1,DE238,IF(DB218=2,DG230,IF(DB218=3,DG231,IF(DB218=4,DG232,IF(DB218=5,DG233,IF(DB218=6,DG234,IF(DB218=7,DG235,IF(DB218=8,DG236,DG237))))))))</f>
        <v>девятьсот </v>
      </c>
      <c r="DF218" s="90"/>
      <c r="DG218" s="90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42"/>
      <c r="DV218" s="42"/>
      <c r="DW218" s="42"/>
      <c r="DX218" s="42"/>
      <c r="DY218" s="42"/>
    </row>
    <row r="219" spans="105:129" ht="12" customHeight="1">
      <c r="DA219" s="98">
        <f>TRUNC(DA220/10)</f>
        <v>0</v>
      </c>
      <c r="DB219" s="94">
        <f>TRUNC(RIGHT(DA219))</f>
        <v>0</v>
      </c>
      <c r="DC219" s="90">
        <f>IF(DB219=1,"",DB219)</f>
        <v>0</v>
      </c>
      <c r="DD219" s="90"/>
      <c r="DE219" s="95">
        <f>IF(OR(DC219=0,DB219=1),"",IF(DB219=2,DE230,IF(DB219=3,DE231,IF(DB219=4,DE232,IF(DB219=5,DE233,IF(DB219=6,DE234,IF(DB219=7,DE235,IF(DB219=8,DE236,DE237))))))))</f>
      </c>
      <c r="DF219" s="90"/>
      <c r="DG219" s="90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42"/>
      <c r="DV219" s="42"/>
      <c r="DW219" s="42"/>
      <c r="DX219" s="42"/>
      <c r="DY219" s="42"/>
    </row>
    <row r="220" spans="105:129" ht="12" customHeight="1">
      <c r="DA220" s="98">
        <f>TRUNC(DA222/10)</f>
        <v>0</v>
      </c>
      <c r="DB220" s="94">
        <f>TRUNC(RIGHT(DA220))</f>
        <v>0</v>
      </c>
      <c r="DC220" s="90">
        <f>IF(DB219=1,DB220+10,IF(DB220=0,0,DB220))</f>
        <v>0</v>
      </c>
      <c r="DD220" s="90">
        <f>IF(AND(DC220&gt;9,DC220&lt;16),IF(DC220=10,DD229,IF(DC220=11,DD230,IF(DC220=12,DD231,IF(DC220=13,DD232,IF(DC220=14,DD233,IF(DC220=15,DD234,)))))),"")</f>
      </c>
      <c r="DE220" s="95" t="str">
        <f>IF(DB220=1,DB229,IF(DB220=2,DB230,IF(DB220=3,DA231,IF(DB220=4,DA232,IF(DB220=5,DA233,IF(DB220=6,DA234,IF(DB220=7,DA235,IF(DB220=8,DA236,DA237))))))))</f>
        <v>девять </v>
      </c>
      <c r="DF220" s="90">
        <f>IF(AND(DC220&gt;15,DC220&lt;20),IF(DC220=16,DD235,IF(DC220=17,DD236,IF(DC220=18,DD237,IF(DC220=19,DD238,)))),"")</f>
      </c>
      <c r="DG220" s="90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42"/>
      <c r="DV220" s="42"/>
      <c r="DW220" s="42"/>
      <c r="DX220" s="42"/>
      <c r="DY220" s="42"/>
    </row>
    <row r="221" spans="105:129" ht="12" customHeight="1">
      <c r="DA221" s="98"/>
      <c r="DB221" s="94"/>
      <c r="DC221" s="90"/>
      <c r="DD221" s="90"/>
      <c r="DE221" s="95">
        <f>DB218*100+DB219*10+DB220</f>
        <v>0</v>
      </c>
      <c r="DF221" s="90">
        <f>IF(DE221=0,"",IF(DB219=1,"тысяч ",IF(DB220=1,"тысяча ",IF(OR(DB220=2,DB220=3,DB220=4),"тысячи ","тысяч "))))</f>
      </c>
      <c r="DG221" s="90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42"/>
      <c r="DV221" s="42"/>
      <c r="DW221" s="42"/>
      <c r="DX221" s="42"/>
      <c r="DY221" s="42"/>
    </row>
    <row r="222" spans="105:129" ht="12" customHeight="1">
      <c r="DA222" s="98">
        <f>TRUNC(DA223/10)</f>
        <v>0</v>
      </c>
      <c r="DB222" s="94">
        <f>TRUNC(RIGHT(DA222))</f>
        <v>0</v>
      </c>
      <c r="DC222" s="90">
        <f>DB222</f>
        <v>0</v>
      </c>
      <c r="DD222" s="90"/>
      <c r="DE222" s="90" t="str">
        <f>IF(DB222=1,DE238,IF(DB222=2,DG230,IF(DB222=3,DG231,IF(DB222=4,DG232,IF(DB222=5,DG233,IF(DB222=6,DG234,IF(DB222=7,DG235,IF(DB222=8,DG236,DG237))))))))</f>
        <v>девятьсот </v>
      </c>
      <c r="DF222" s="90"/>
      <c r="DG222" s="90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42"/>
      <c r="DV222" s="42"/>
      <c r="DW222" s="42"/>
      <c r="DX222" s="42"/>
      <c r="DY222" s="42"/>
    </row>
    <row r="223" spans="105:129" ht="12" customHeight="1">
      <c r="DA223" s="98">
        <f>TRUNC(DA224/10)</f>
        <v>0</v>
      </c>
      <c r="DB223" s="99">
        <f>TRUNC(RIGHT(DA223))</f>
        <v>0</v>
      </c>
      <c r="DC223" s="90">
        <f>IF(DB223=1,"",DB223)</f>
        <v>0</v>
      </c>
      <c r="DD223" s="90"/>
      <c r="DE223" s="95">
        <f>IF(OR(DC223=0,DB223=1),"",IF(DC223=2,DE230,IF(DC223=3,DE231,IF(DC223=4,DE232,IF(DC223=5,DE233,IF(DC223=6,DE234,IF(DC223=7,DE235,IF(DC223=8,DE236,DE237))))))))</f>
      </c>
      <c r="DF223" s="90"/>
      <c r="DG223" s="9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42"/>
      <c r="DV223" s="42"/>
      <c r="DW223" s="42"/>
      <c r="DX223" s="42"/>
      <c r="DY223" s="42"/>
    </row>
    <row r="224" spans="105:129" ht="12" customHeight="1">
      <c r="DA224" s="98">
        <f>DE208</f>
        <v>0</v>
      </c>
      <c r="DB224" s="94">
        <f>TRUNC(RIGHT(DA224))</f>
        <v>0</v>
      </c>
      <c r="DC224" s="90">
        <f>IF(DB223=1,DB224+10,IF(DB224=0,0,DB224))</f>
        <v>0</v>
      </c>
      <c r="DD224" s="90">
        <f>IF(AND(DC224&gt;9,DC224&lt;16),IF(DC224=10,DD229,IF(DC224=11,DD230,IF(DC224=12,DD231,IF(DC224=13,DD232,IF(DC224=14,DD233,IF(DC224=15,DD234,)))))),"")</f>
      </c>
      <c r="DE224" s="95" t="str">
        <f>IF(DB224=1,DA229,IF(DB224=2,DA230,IF(DB224=3,DA231,IF(DB224=4,DA232,IF(DB224=5,DA233,IF(DB224=6,DA234,IF(DB224=7,DA235,IF(DB224=8,DA236,DA237))))))))</f>
        <v>девять </v>
      </c>
      <c r="DF224" s="90">
        <f>IF(AND(DC224&gt;15,DC224&lt;20),IF(DC224=16,DD235,IF(DC224=17,DD236,IF(DC224=18,DD237,IF(DC224=19,DD238,)))),"")</f>
      </c>
      <c r="DG224" s="9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42"/>
      <c r="DV224" s="42"/>
      <c r="DW224" s="42"/>
      <c r="DX224" s="42"/>
      <c r="DY224" s="42"/>
    </row>
    <row r="225" spans="105:129" ht="12" customHeight="1">
      <c r="DA225" s="96"/>
      <c r="DB225" s="99"/>
      <c r="DC225" s="94"/>
      <c r="DD225" s="90"/>
      <c r="DE225" s="95">
        <f>DB222*100+DB223*10+DB224</f>
        <v>0</v>
      </c>
      <c r="DF225" s="90" t="str">
        <f>IF(DE225+DE221+DE217+DE213=0,"ноль рублей ",IF(DC224=1,"рубль ",IF(OR(DC224=2,DC224=3,DC224=4),"рубля ","рублей ")))</f>
        <v>ноль рублей </v>
      </c>
      <c r="DG225" s="9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42"/>
      <c r="DV225" s="42"/>
      <c r="DW225" s="42"/>
      <c r="DX225" s="42"/>
      <c r="DY225" s="42"/>
    </row>
    <row r="226" spans="105:129" ht="12" customHeight="1">
      <c r="DA226" s="100">
        <f>ROUND(100*(DE197-DE208),0)</f>
        <v>0</v>
      </c>
      <c r="DB226" s="90"/>
      <c r="DC226" s="94">
        <f>TRUNC(DA226/10)</f>
        <v>0</v>
      </c>
      <c r="DD226" s="90"/>
      <c r="DE226" s="95">
        <f>IF(OR(DC226=1,DC226=0),"",IF(DC226=2,DE230,IF(DC226=3,DE231,IF(DC226=4,DE232,IF(DC226=5,DE233,IF(DC226=6,DE234,IF(DC226=7,DE235,IF(DC226=8,DE236,DE237))))))))</f>
      </c>
      <c r="DF226" s="90"/>
      <c r="DG226" s="90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42"/>
      <c r="DV226" s="42"/>
      <c r="DW226" s="42"/>
      <c r="DX226" s="42"/>
      <c r="DY226" s="42"/>
    </row>
    <row r="227" spans="105:129" ht="12" customHeight="1">
      <c r="DA227" s="90"/>
      <c r="DB227" s="90"/>
      <c r="DC227" s="94">
        <f>TRUNC(DA226-DC226*10)</f>
        <v>0</v>
      </c>
      <c r="DD227" s="90"/>
      <c r="DE227" s="95" t="str">
        <f>IF(DC227=1,DB229,IF(DC227=2,DB230,IF(DC227=3,DA231,IF(DC227=4,DA232,IF(DC227=5,DA233,IF(DC227=6,DA234,IF(DC227=7,DA235,IF(DC227=8,DA236,DA237))))))))</f>
        <v>девять </v>
      </c>
      <c r="DF227" s="90"/>
      <c r="DG227" s="90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42"/>
      <c r="DV227" s="42"/>
      <c r="DW227" s="42"/>
      <c r="DX227" s="42"/>
      <c r="DY227" s="42"/>
    </row>
    <row r="228" spans="105:129" ht="12" customHeight="1">
      <c r="DA228" s="90"/>
      <c r="DB228" s="90"/>
      <c r="DC228" s="90"/>
      <c r="DD228" s="90"/>
      <c r="DE228" s="90"/>
      <c r="DF228" s="90" t="s">
        <v>73</v>
      </c>
      <c r="DG228" s="90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42"/>
      <c r="DV228" s="42"/>
      <c r="DW228" s="42"/>
      <c r="DX228" s="42"/>
      <c r="DY228" s="42"/>
    </row>
    <row r="229" spans="105:129" ht="12" customHeight="1">
      <c r="DA229" s="90" t="s">
        <v>38</v>
      </c>
      <c r="DB229" s="90" t="s">
        <v>39</v>
      </c>
      <c r="DC229" s="90"/>
      <c r="DD229" s="90" t="s">
        <v>40</v>
      </c>
      <c r="DE229" s="90"/>
      <c r="DF229" s="90"/>
      <c r="DG229" s="90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42"/>
      <c r="DV229" s="42"/>
      <c r="DW229" s="42"/>
      <c r="DX229" s="42"/>
      <c r="DY229" s="42"/>
    </row>
    <row r="230" spans="105:129" ht="12" customHeight="1">
      <c r="DA230" s="90" t="s">
        <v>41</v>
      </c>
      <c r="DB230" s="90" t="s">
        <v>42</v>
      </c>
      <c r="DC230" s="90"/>
      <c r="DD230" s="90" t="s">
        <v>43</v>
      </c>
      <c r="DE230" s="90" t="s">
        <v>44</v>
      </c>
      <c r="DF230" s="90"/>
      <c r="DG230" s="90" t="s">
        <v>45</v>
      </c>
      <c r="DH230" s="101"/>
      <c r="DI230" s="101"/>
      <c r="DJ230" s="101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42"/>
      <c r="DV230" s="42"/>
      <c r="DW230" s="42"/>
      <c r="DX230" s="42"/>
      <c r="DY230" s="42"/>
    </row>
    <row r="231" spans="105:129" ht="12" customHeight="1">
      <c r="DA231" s="90" t="s">
        <v>46</v>
      </c>
      <c r="DB231" s="90"/>
      <c r="DC231" s="90"/>
      <c r="DD231" s="90" t="s">
        <v>47</v>
      </c>
      <c r="DE231" s="90" t="s">
        <v>48</v>
      </c>
      <c r="DF231" s="90"/>
      <c r="DG231" s="90" t="s">
        <v>49</v>
      </c>
      <c r="DH231" s="101"/>
      <c r="DI231" s="101"/>
      <c r="DJ231" s="101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42"/>
      <c r="DV231" s="42"/>
      <c r="DW231" s="42"/>
      <c r="DX231" s="42"/>
      <c r="DY231" s="42"/>
    </row>
    <row r="232" spans="105:129" ht="12" customHeight="1">
      <c r="DA232" s="90" t="s">
        <v>50</v>
      </c>
      <c r="DB232" s="90"/>
      <c r="DC232" s="90"/>
      <c r="DD232" s="90" t="s">
        <v>51</v>
      </c>
      <c r="DE232" s="90" t="s">
        <v>52</v>
      </c>
      <c r="DF232" s="90"/>
      <c r="DG232" s="90" t="s">
        <v>53</v>
      </c>
      <c r="DH232" s="101"/>
      <c r="DI232" s="101"/>
      <c r="DJ232" s="101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42"/>
      <c r="DV232" s="42"/>
      <c r="DW232" s="42"/>
      <c r="DX232" s="42"/>
      <c r="DY232" s="42"/>
    </row>
    <row r="233" spans="105:129" ht="12" customHeight="1">
      <c r="DA233" s="90" t="s">
        <v>54</v>
      </c>
      <c r="DB233" s="90"/>
      <c r="DC233" s="90"/>
      <c r="DD233" s="90" t="s">
        <v>55</v>
      </c>
      <c r="DE233" s="90" t="s">
        <v>56</v>
      </c>
      <c r="DF233" s="90"/>
      <c r="DG233" s="90" t="s">
        <v>57</v>
      </c>
      <c r="DH233" s="101"/>
      <c r="DI233" s="101"/>
      <c r="DJ233" s="101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42"/>
      <c r="DV233" s="42"/>
      <c r="DW233" s="42"/>
      <c r="DX233" s="42"/>
      <c r="DY233" s="42"/>
    </row>
    <row r="234" spans="105:129" ht="12" customHeight="1">
      <c r="DA234" s="90" t="s">
        <v>58</v>
      </c>
      <c r="DB234" s="90"/>
      <c r="DC234" s="90"/>
      <c r="DD234" s="90" t="s">
        <v>59</v>
      </c>
      <c r="DE234" s="90" t="s">
        <v>60</v>
      </c>
      <c r="DF234" s="90"/>
      <c r="DG234" s="90" t="s">
        <v>61</v>
      </c>
      <c r="DH234" s="101"/>
      <c r="DI234" s="101"/>
      <c r="DJ234" s="101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42"/>
      <c r="DV234" s="42"/>
      <c r="DW234" s="42"/>
      <c r="DX234" s="42"/>
      <c r="DY234" s="42"/>
    </row>
    <row r="235" spans="105:129" ht="12" customHeight="1">
      <c r="DA235" s="90" t="s">
        <v>62</v>
      </c>
      <c r="DB235" s="90"/>
      <c r="DC235" s="90"/>
      <c r="DD235" s="90" t="s">
        <v>63</v>
      </c>
      <c r="DE235" s="90" t="s">
        <v>64</v>
      </c>
      <c r="DF235" s="90"/>
      <c r="DG235" s="90" t="s">
        <v>65</v>
      </c>
      <c r="DH235" s="101"/>
      <c r="DI235" s="101"/>
      <c r="DJ235" s="101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42"/>
      <c r="DV235" s="42"/>
      <c r="DW235" s="42"/>
      <c r="DX235" s="42"/>
      <c r="DY235" s="42"/>
    </row>
    <row r="236" spans="105:129" ht="12" customHeight="1">
      <c r="DA236" s="102" t="s">
        <v>66</v>
      </c>
      <c r="DB236" s="90"/>
      <c r="DC236" s="90"/>
      <c r="DD236" s="90" t="s">
        <v>67</v>
      </c>
      <c r="DE236" s="90" t="s">
        <v>68</v>
      </c>
      <c r="DF236" s="90"/>
      <c r="DG236" s="90" t="s">
        <v>69</v>
      </c>
      <c r="DH236" s="101"/>
      <c r="DI236" s="101"/>
      <c r="DJ236" s="101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42"/>
      <c r="DV236" s="42"/>
      <c r="DW236" s="42"/>
      <c r="DX236" s="42"/>
      <c r="DY236" s="42"/>
    </row>
    <row r="237" spans="105:129" ht="12" customHeight="1">
      <c r="DA237" s="90" t="s">
        <v>37</v>
      </c>
      <c r="DB237" s="90"/>
      <c r="DC237" s="90"/>
      <c r="DD237" s="90" t="s">
        <v>70</v>
      </c>
      <c r="DE237" s="90" t="s">
        <v>71</v>
      </c>
      <c r="DF237" s="90"/>
      <c r="DG237" s="90" t="s">
        <v>36</v>
      </c>
      <c r="DH237" s="101"/>
      <c r="DI237" s="101"/>
      <c r="DJ237" s="101"/>
      <c r="DK237" s="84"/>
      <c r="DL237" s="84"/>
      <c r="DM237" s="84"/>
      <c r="DN237" s="84"/>
      <c r="DO237" s="84"/>
      <c r="DP237" s="84"/>
      <c r="DQ237" s="84"/>
      <c r="DR237" s="84"/>
      <c r="DS237" s="84"/>
      <c r="DT237" s="84"/>
      <c r="DU237" s="42"/>
      <c r="DV237" s="42"/>
      <c r="DW237" s="42"/>
      <c r="DX237" s="42"/>
      <c r="DY237" s="42"/>
    </row>
    <row r="238" spans="105:129" ht="12" customHeight="1">
      <c r="DA238" s="90"/>
      <c r="DB238" s="90"/>
      <c r="DC238" s="90"/>
      <c r="DD238" s="90" t="s">
        <v>74</v>
      </c>
      <c r="DE238" s="90" t="s">
        <v>75</v>
      </c>
      <c r="DF238" s="90"/>
      <c r="DG238" s="90"/>
      <c r="DH238" s="101"/>
      <c r="DI238" s="101"/>
      <c r="DJ238" s="101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42"/>
      <c r="DV238" s="42"/>
      <c r="DW238" s="42"/>
      <c r="DX238" s="42"/>
      <c r="DY238" s="42"/>
    </row>
    <row r="239" spans="105:124" ht="7.5" customHeight="1">
      <c r="DA239" s="88"/>
      <c r="DB239" s="103"/>
      <c r="DC239" s="103"/>
      <c r="DD239" s="103"/>
      <c r="DE239" s="104">
        <f>V139</f>
        <v>0</v>
      </c>
      <c r="DF239" s="88"/>
      <c r="DG239" s="105"/>
      <c r="DH239" s="101"/>
      <c r="DI239" s="101"/>
      <c r="DJ239" s="101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</row>
    <row r="240" spans="105:124" ht="7.5" customHeight="1">
      <c r="DA240" s="85" t="s">
        <v>22</v>
      </c>
      <c r="DB240" s="86" t="str">
        <f>SUBSTITUTE(DB242,DF246,DF247,1)</f>
        <v>Ноль рублей </v>
      </c>
      <c r="DC240" s="85"/>
      <c r="DD240" s="85"/>
      <c r="DE240" s="87"/>
      <c r="DF240" s="85"/>
      <c r="DG240" s="85"/>
      <c r="DH240" s="101"/>
      <c r="DI240" s="101"/>
      <c r="DJ240" s="101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</row>
    <row r="241" spans="105:124" ht="7.5" customHeight="1">
      <c r="DA241" s="85" t="s">
        <v>26</v>
      </c>
      <c r="DB241" s="86" t="str">
        <f>SUBSTITUTE(DB243,DF246,DF247,1)</f>
        <v>Ноль рублей </v>
      </c>
      <c r="DC241" s="85"/>
      <c r="DD241" s="85"/>
      <c r="DE241" s="85"/>
      <c r="DF241" s="85"/>
      <c r="DG241" s="85"/>
      <c r="DH241" s="101"/>
      <c r="DI241" s="101"/>
      <c r="DJ241" s="101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</row>
    <row r="242" spans="105:124" ht="7.5" customHeight="1">
      <c r="DA242" s="85" t="s">
        <v>29</v>
      </c>
      <c r="DB242" s="86" t="str">
        <f>CONCATENATE(DA245,DA246,DA247,DA248,DA249)</f>
        <v>ноль рублей </v>
      </c>
      <c r="DC242" s="85"/>
      <c r="DD242" s="85"/>
      <c r="DE242" s="85"/>
      <c r="DF242" s="85"/>
      <c r="DG242" s="85"/>
      <c r="DH242" s="85"/>
      <c r="DI242" s="86"/>
      <c r="DJ242" s="106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</row>
    <row r="243" spans="105:124" ht="7.5" customHeight="1">
      <c r="DA243" s="85" t="s">
        <v>31</v>
      </c>
      <c r="DB243" s="86" t="str">
        <f>CONCATENATE(DA245,DA246,DA247,DA248,DA249,DB245,DB246,DC246)</f>
        <v>ноль рублей </v>
      </c>
      <c r="DC243" s="85"/>
      <c r="DD243" s="85"/>
      <c r="DE243" s="85"/>
      <c r="DF243" s="86"/>
      <c r="DG243" s="86"/>
      <c r="DH243" s="85"/>
      <c r="DI243" s="86"/>
      <c r="DJ243" s="106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</row>
    <row r="244" spans="105:124" ht="7.5" customHeight="1">
      <c r="DA244" s="88"/>
      <c r="DB244" s="88"/>
      <c r="DC244" s="88"/>
      <c r="DD244" s="89"/>
      <c r="DE244" s="88"/>
      <c r="DF244" s="88"/>
      <c r="DG244" s="88"/>
      <c r="DH244" s="85"/>
      <c r="DI244" s="86"/>
      <c r="DJ244" s="106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</row>
    <row r="245" spans="105:124" ht="7.5" customHeight="1">
      <c r="DA245" s="90">
        <f>CONCATENATE(IF(DB252=0,"",DE252),IF(DB253=0,"",IF(DC254&lt;20,IF(DC254&lt;16,IF(DC254&lt;10,DE253,DD254),DF254),DE253)),IF(DB254=0,"",IF(NOT(DB253=1),DE254,"")),DF255)</f>
      </c>
      <c r="DB245" s="88"/>
      <c r="DC245" s="88"/>
      <c r="DD245" s="89"/>
      <c r="DE245" s="88"/>
      <c r="DF245" s="91">
        <f>CODE(DB243)</f>
        <v>237</v>
      </c>
      <c r="DG245" s="90"/>
      <c r="DH245" s="88"/>
      <c r="DI245" s="88"/>
      <c r="DJ245" s="80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</row>
    <row r="246" spans="105:124" ht="7.5" customHeight="1">
      <c r="DA246" s="90">
        <f>CONCATENATE(IF(DB256=0,"",DE256),IF(DB257=0,"",IF(DC258&lt;20,IF(DC258&lt;16,IF(DC258&lt;10,DE257,DD258),DF258),DE257)),IF(DB258=0,"",IF(NOT(DB257=1),DE258,"")),DF259)</f>
      </c>
      <c r="DB246" s="92"/>
      <c r="DC246" s="88"/>
      <c r="DD246" s="93"/>
      <c r="DE246" s="88"/>
      <c r="DF246" s="91" t="str">
        <f>CHAR(DF245)</f>
        <v>н</v>
      </c>
      <c r="DG246" s="90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</row>
    <row r="247" spans="105:124" ht="7.5" customHeight="1">
      <c r="DA247" s="90">
        <f>CONCATENATE(IF(DB260=0,"",DE260),IF(DB261=0,"",IF(DC262&lt;20,IF(DC262&lt;16,IF(DC262&lt;10,DE261,DD262),DF262),DE261)),IF(DB262=0,"",IF(NOT(DB261=1),DE262,"")),DF263)</f>
      </c>
      <c r="DB247" s="90"/>
      <c r="DC247" s="90"/>
      <c r="DD247" s="94"/>
      <c r="DE247" s="95"/>
      <c r="DF247" s="91" t="str">
        <f>PROPER(DF246)</f>
        <v>Н</v>
      </c>
      <c r="DG247" s="90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  <c r="DR247" s="84"/>
      <c r="DS247" s="84"/>
      <c r="DT247" s="84"/>
    </row>
    <row r="248" spans="105:124" ht="7.5" customHeight="1">
      <c r="DA248" s="90" t="str">
        <f>CONCATENATE(IF(DB264=0,"",DE264),IF(DB265=0,"",IF(DC266&lt;20,IF(DC266&lt;16,IF(DC266&lt;10,DE265,DD266),DF266),DE265)),IF(DB266=0,"",IF(NOT(DB265=1),DE266,"")),DF267)</f>
        <v>ноль рублей </v>
      </c>
      <c r="DB248" s="90"/>
      <c r="DC248" s="90"/>
      <c r="DD248" s="94"/>
      <c r="DE248" s="95"/>
      <c r="DF248" s="90"/>
      <c r="DG248" s="90"/>
      <c r="DH248" s="84"/>
      <c r="DI248" s="84"/>
      <c r="DJ248" s="84"/>
      <c r="DK248" s="84"/>
      <c r="DL248" s="84"/>
      <c r="DM248" s="84"/>
      <c r="DN248" s="84"/>
      <c r="DO248" s="84"/>
      <c r="DP248" s="84"/>
      <c r="DQ248" s="84"/>
      <c r="DR248" s="84"/>
      <c r="DS248" s="84"/>
      <c r="DT248" s="84"/>
    </row>
    <row r="249" spans="105:124" ht="7.5" customHeight="1">
      <c r="DA249" s="96"/>
      <c r="DB249" s="90"/>
      <c r="DC249" s="90"/>
      <c r="DD249" s="94"/>
      <c r="DE249" s="95"/>
      <c r="DF249" s="90"/>
      <c r="DG249" s="90"/>
      <c r="DH249" s="84"/>
      <c r="DI249" s="84"/>
      <c r="DJ249" s="84"/>
      <c r="DK249" s="84"/>
      <c r="DL249" s="84"/>
      <c r="DM249" s="84"/>
      <c r="DN249" s="84"/>
      <c r="DO249" s="84"/>
      <c r="DP249" s="84"/>
      <c r="DQ249" s="84"/>
      <c r="DR249" s="84"/>
      <c r="DS249" s="84"/>
      <c r="DT249" s="84"/>
    </row>
    <row r="250" spans="105:124" ht="7.5" customHeight="1">
      <c r="DA250" s="96"/>
      <c r="DB250" s="90"/>
      <c r="DC250" s="90"/>
      <c r="DD250" s="90"/>
      <c r="DE250" s="97">
        <f>TRUNC(DE239)</f>
        <v>0</v>
      </c>
      <c r="DF250" s="90" t="s">
        <v>72</v>
      </c>
      <c r="DG250" s="90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  <c r="DR250" s="84"/>
      <c r="DS250" s="84"/>
      <c r="DT250" s="84"/>
    </row>
    <row r="251" spans="105:124" ht="7.5" customHeight="1">
      <c r="DA251" s="98">
        <f>TRUNC(DA252/10)</f>
        <v>0</v>
      </c>
      <c r="DB251" s="94"/>
      <c r="DC251" s="90"/>
      <c r="DD251" s="90"/>
      <c r="DE251" s="90"/>
      <c r="DF251" s="90"/>
      <c r="DG251" s="90"/>
      <c r="DH251" s="84"/>
      <c r="DI251" s="84"/>
      <c r="DJ251" s="84"/>
      <c r="DK251" s="84"/>
      <c r="DL251" s="84"/>
      <c r="DM251" s="84"/>
      <c r="DN251" s="84"/>
      <c r="DO251" s="84"/>
      <c r="DP251" s="84"/>
      <c r="DQ251" s="84"/>
      <c r="DR251" s="84"/>
      <c r="DS251" s="84"/>
      <c r="DT251" s="84"/>
    </row>
    <row r="252" spans="105:124" ht="7.5" customHeight="1">
      <c r="DA252" s="98">
        <f>TRUNC(DA253/10)</f>
        <v>0</v>
      </c>
      <c r="DB252" s="94">
        <f>TRUNC(RIGHT(DA252))</f>
        <v>0</v>
      </c>
      <c r="DC252" s="90">
        <f>DB252</f>
        <v>0</v>
      </c>
      <c r="DD252" s="90"/>
      <c r="DE252" s="90" t="str">
        <f>IF(DB252=1,DE280,IF(DB252=2,DG272,IF(DB252=3,DG273,IF(DB252=4,DG274,IF(DB252=5,DG275,IF(DB252=6,DG276,IF(DB252=7,DG277,IF(DB252=8,DG278,DG279))))))))</f>
        <v>девятьсот </v>
      </c>
      <c r="DF252" s="90"/>
      <c r="DG252" s="90"/>
      <c r="DH252" s="84"/>
      <c r="DI252" s="84"/>
      <c r="DJ252" s="84"/>
      <c r="DK252" s="84"/>
      <c r="DL252" s="84"/>
      <c r="DM252" s="84"/>
      <c r="DN252" s="84"/>
      <c r="DO252" s="84"/>
      <c r="DP252" s="84"/>
      <c r="DQ252" s="84"/>
      <c r="DR252" s="84"/>
      <c r="DS252" s="84"/>
      <c r="DT252" s="84"/>
    </row>
    <row r="253" spans="105:124" ht="7.5" customHeight="1">
      <c r="DA253" s="98">
        <f>TRUNC(DA254/10)</f>
        <v>0</v>
      </c>
      <c r="DB253" s="94">
        <f>TRUNC(RIGHT(DA253))</f>
        <v>0</v>
      </c>
      <c r="DC253" s="90">
        <f>IF(DB253=1,"",DB253)</f>
        <v>0</v>
      </c>
      <c r="DD253" s="90"/>
      <c r="DE253" s="95">
        <f>IF(OR(DC253=0,DB253=1),"",IF(DB253=2,DE272,IF(DB253=3,DE273,IF(DB253=4,DE274,IF(DB253=5,DE275,IF(DB253=6,DE276,IF(DB253=7,DE277,IF(DB253=8,DE278,DE279))))))))</f>
      </c>
      <c r="DF253" s="90"/>
      <c r="DG253" s="90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  <c r="DR253" s="84"/>
      <c r="DS253" s="84"/>
      <c r="DT253" s="84"/>
    </row>
    <row r="254" spans="105:124" ht="7.5" customHeight="1">
      <c r="DA254" s="98">
        <f>TRUNC(DA256/10)</f>
        <v>0</v>
      </c>
      <c r="DB254" s="94">
        <f>TRUNC(RIGHT(DA254))</f>
        <v>0</v>
      </c>
      <c r="DC254" s="90">
        <f>IF(DB253=1,DB254+10,IF(DB254=0,0,DB254))</f>
        <v>0</v>
      </c>
      <c r="DD254" s="90">
        <f>IF(AND(DC254&gt;9,DC254&lt;16),IF(DC254=10,DD271,IF(DC254=11,DD272,IF(DC254=12,DD273,IF(DC254=13,DD274,IF(DC254=14,DD275,IF(DC254=15,DD276,)))))),"")</f>
      </c>
      <c r="DE254" s="95" t="str">
        <f>IF(DB254=1,DA271,IF(DB254=2,DA272,IF(DB254=3,DA273,IF(DB254=4,DA274,IF(DB254=5,DA275,IF(DB254=6,DA276,IF(DB254=7,DA277,IF(DB254=8,DA278,DA279))))))))</f>
        <v>девять </v>
      </c>
      <c r="DF254" s="90">
        <f>IF(AND(DC254&gt;15,DC254&lt;20),IF(DC254=16,DD277,IF(DC254=17,DD278,IF(DC254=18,DD279,IF(DC254=19,DD280,)))),"")</f>
      </c>
      <c r="DG254" s="90"/>
      <c r="DH254" s="84"/>
      <c r="DI254" s="84"/>
      <c r="DJ254" s="84"/>
      <c r="DK254" s="84"/>
      <c r="DL254" s="84"/>
      <c r="DM254" s="84"/>
      <c r="DN254" s="84"/>
      <c r="DO254" s="84"/>
      <c r="DP254" s="84"/>
      <c r="DQ254" s="84"/>
      <c r="DR254" s="84"/>
      <c r="DS254" s="84"/>
      <c r="DT254" s="84"/>
    </row>
    <row r="255" spans="105:124" ht="7.5" customHeight="1">
      <c r="DA255" s="98"/>
      <c r="DB255" s="94"/>
      <c r="DC255" s="90"/>
      <c r="DD255" s="94"/>
      <c r="DE255" s="90">
        <f>DB254+DB253*10+DB252*100</f>
        <v>0</v>
      </c>
      <c r="DF255" s="90">
        <f>IF(DE255=0,"",IF(DB253=1,"миллиардов ",IF(DB254=1,"миллиард ",IF(OR(DB254=2,DB254=3,DB254=4),"миллиарда ","миллиардов "))))</f>
      </c>
      <c r="DG255" s="90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</row>
    <row r="256" spans="105:124" ht="7.5" customHeight="1">
      <c r="DA256" s="98">
        <f>TRUNC(DA257/10)</f>
        <v>0</v>
      </c>
      <c r="DB256" s="94">
        <f>TRUNC(RIGHT(DA256))</f>
        <v>0</v>
      </c>
      <c r="DC256" s="90">
        <f>DB256</f>
        <v>0</v>
      </c>
      <c r="DD256" s="90"/>
      <c r="DE256" s="90" t="str">
        <f>IF(DB256=1,DE280,IF(DB256=2,DG272,IF(DB256=3,DG273,IF(DB256=4,DG274,IF(DB256=5,DG275,IF(DB256=6,DG276,IF(DB256=7,DG277,IF(DB256=8,DG278,DG279))))))))</f>
        <v>девятьсот </v>
      </c>
      <c r="DF256" s="90"/>
      <c r="DG256" s="90"/>
      <c r="DH256" s="84"/>
      <c r="DI256" s="84"/>
      <c r="DJ256" s="84"/>
      <c r="DK256" s="84"/>
      <c r="DL256" s="84"/>
      <c r="DM256" s="84"/>
      <c r="DN256" s="84"/>
      <c r="DO256" s="84"/>
      <c r="DP256" s="84"/>
      <c r="DQ256" s="84"/>
      <c r="DR256" s="84"/>
      <c r="DS256" s="84"/>
      <c r="DT256" s="84"/>
    </row>
    <row r="257" spans="105:124" ht="7.5" customHeight="1">
      <c r="DA257" s="98">
        <f>TRUNC(DA258/10)</f>
        <v>0</v>
      </c>
      <c r="DB257" s="94">
        <f>TRUNC(RIGHT(DA257))</f>
        <v>0</v>
      </c>
      <c r="DC257" s="90">
        <f>IF(DB257=1,"",DB257)</f>
        <v>0</v>
      </c>
      <c r="DD257" s="90"/>
      <c r="DE257" s="95">
        <f>IF(OR(DC257=0,DB257=1),"",IF(DB257=2,DE272,IF(DB257=3,DE273,IF(DB257=4,DE274,IF(DB257=5,DE275,IF(DB257=6,DE276,IF(DB257=7,DE277,IF(DB257=8,DE278,DE279))))))))</f>
      </c>
      <c r="DF257" s="90"/>
      <c r="DG257" s="88"/>
      <c r="DH257" s="84"/>
      <c r="DI257" s="84"/>
      <c r="DJ257" s="84"/>
      <c r="DK257" s="84"/>
      <c r="DL257" s="84"/>
      <c r="DM257" s="84"/>
      <c r="DN257" s="84"/>
      <c r="DO257" s="84"/>
      <c r="DP257" s="84"/>
      <c r="DQ257" s="84"/>
      <c r="DR257" s="84"/>
      <c r="DS257" s="84"/>
      <c r="DT257" s="84"/>
    </row>
    <row r="258" spans="105:124" ht="7.5" customHeight="1">
      <c r="DA258" s="98">
        <f>TRUNC(DA260/10)</f>
        <v>0</v>
      </c>
      <c r="DB258" s="94">
        <f>TRUNC(RIGHT(DA258))</f>
        <v>0</v>
      </c>
      <c r="DC258" s="90">
        <f>IF(DB257=1,DB258+10,IF(DB258=0,0,DB258))</f>
        <v>0</v>
      </c>
      <c r="DD258" s="90">
        <f>IF(AND(DC258&gt;9,DC258&lt;16),IF(DC258=10,DD271,IF(DC258=11,DD272,IF(DC258=12,DD273,IF(DC258=13,DD274,IF(DC258=14,DD275,IF(DC258=15,DD276,)))))),"")</f>
      </c>
      <c r="DE258" s="95" t="str">
        <f>IF(DB258=1,DA271,IF(DB258=2,DA272,IF(DB258=3,DA273,IF(DB258=4,DA274,IF(DB258=5,DA275,IF(DB258=6,DA276,IF(DB258=7,DA277,IF(DB258=8,DA278,DA279))))))))</f>
        <v>девять </v>
      </c>
      <c r="DF258" s="90">
        <f>IF(AND(DC258&gt;15,DC258&lt;20),IF(DC258=16,DD277,IF(DC258=17,DD278,IF(DC258=18,DD279,IF(DC258=19,DD280,)))),"")</f>
      </c>
      <c r="DG258" s="90"/>
      <c r="DH258" s="84"/>
      <c r="DI258" s="84"/>
      <c r="DJ258" s="84"/>
      <c r="DK258" s="84"/>
      <c r="DL258" s="84"/>
      <c r="DM258" s="84"/>
      <c r="DN258" s="84"/>
      <c r="DO258" s="84"/>
      <c r="DP258" s="84"/>
      <c r="DQ258" s="84"/>
      <c r="DR258" s="84"/>
      <c r="DS258" s="84"/>
      <c r="DT258" s="84"/>
    </row>
    <row r="259" spans="105:124" ht="7.5" customHeight="1">
      <c r="DA259" s="98"/>
      <c r="DB259" s="94"/>
      <c r="DC259" s="90"/>
      <c r="DD259" s="90"/>
      <c r="DE259" s="90">
        <f>DB258+DB257*10+DB256*100</f>
        <v>0</v>
      </c>
      <c r="DF259" s="90">
        <f>IF(DE259=0,"",IF(DB257=1,"миллионов ",IF(DB258=1,"миллион ",IF(OR(DB258=2,DB258=3,DB258=4),"миллиона ","миллионов "))))</f>
      </c>
      <c r="DG259" s="90"/>
      <c r="DH259" s="84"/>
      <c r="DI259" s="84"/>
      <c r="DJ259" s="84"/>
      <c r="DK259" s="84"/>
      <c r="DL259" s="84"/>
      <c r="DM259" s="84"/>
      <c r="DN259" s="84"/>
      <c r="DO259" s="84"/>
      <c r="DP259" s="84"/>
      <c r="DQ259" s="84"/>
      <c r="DR259" s="84"/>
      <c r="DS259" s="84"/>
      <c r="DT259" s="84"/>
    </row>
    <row r="260" spans="105:124" ht="7.5" customHeight="1">
      <c r="DA260" s="98">
        <f>TRUNC(DA261/10)</f>
        <v>0</v>
      </c>
      <c r="DB260" s="94">
        <f>TRUNC(RIGHT(DA260))</f>
        <v>0</v>
      </c>
      <c r="DC260" s="90">
        <f>DB260</f>
        <v>0</v>
      </c>
      <c r="DD260" s="90"/>
      <c r="DE260" s="90" t="str">
        <f>IF(DB260=1,DE280,IF(DB260=2,DG272,IF(DB260=3,DG273,IF(DB260=4,DG274,IF(DB260=5,DG275,IF(DB260=6,DG276,IF(DB260=7,DG277,IF(DB260=8,DG278,DG279))))))))</f>
        <v>девятьсот </v>
      </c>
      <c r="DF260" s="90"/>
      <c r="DG260" s="90"/>
      <c r="DH260" s="84"/>
      <c r="DI260" s="84"/>
      <c r="DJ260" s="84"/>
      <c r="DK260" s="84"/>
      <c r="DL260" s="84"/>
      <c r="DM260" s="84"/>
      <c r="DN260" s="84"/>
      <c r="DO260" s="84"/>
      <c r="DP260" s="84"/>
      <c r="DQ260" s="84"/>
      <c r="DR260" s="84"/>
      <c r="DS260" s="84"/>
      <c r="DT260" s="84"/>
    </row>
    <row r="261" spans="105:124" ht="7.5" customHeight="1">
      <c r="DA261" s="98">
        <f>TRUNC(DA262/10)</f>
        <v>0</v>
      </c>
      <c r="DB261" s="94">
        <f>TRUNC(RIGHT(DA261))</f>
        <v>0</v>
      </c>
      <c r="DC261" s="90">
        <f>IF(DB261=1,"",DB261)</f>
        <v>0</v>
      </c>
      <c r="DD261" s="90"/>
      <c r="DE261" s="95">
        <f>IF(OR(DC261=0,DB261=1),"",IF(DB261=2,DE272,IF(DB261=3,DE273,IF(DB261=4,DE274,IF(DB261=5,DE275,IF(DB261=6,DE276,IF(DB261=7,DE277,IF(DB261=8,DE278,DE279))))))))</f>
      </c>
      <c r="DF261" s="90"/>
      <c r="DG261" s="90"/>
      <c r="DH261" s="84"/>
      <c r="DI261" s="84"/>
      <c r="DJ261" s="84"/>
      <c r="DK261" s="84"/>
      <c r="DL261" s="84"/>
      <c r="DM261" s="84"/>
      <c r="DN261" s="84"/>
      <c r="DO261" s="84"/>
      <c r="DP261" s="84"/>
      <c r="DQ261" s="84"/>
      <c r="DR261" s="84"/>
      <c r="DS261" s="84"/>
      <c r="DT261" s="84"/>
    </row>
    <row r="262" spans="105:124" ht="7.5" customHeight="1">
      <c r="DA262" s="98">
        <f>TRUNC(DA264/10)</f>
        <v>0</v>
      </c>
      <c r="DB262" s="94">
        <f>TRUNC(RIGHT(DA262))</f>
        <v>0</v>
      </c>
      <c r="DC262" s="90">
        <f>IF(DB261=1,DB262+10,IF(DB262=0,0,DB262))</f>
        <v>0</v>
      </c>
      <c r="DD262" s="90">
        <f>IF(AND(DC262&gt;9,DC262&lt;16),IF(DC262=10,DD271,IF(DC262=11,DD272,IF(DC262=12,DD273,IF(DC262=13,DD274,IF(DC262=14,DD275,IF(DC262=15,DD276,)))))),"")</f>
      </c>
      <c r="DE262" s="95" t="str">
        <f>IF(DB262=1,DB271,IF(DB262=2,DB272,IF(DB262=3,DA273,IF(DB262=4,DA274,IF(DB262=5,DA275,IF(DB262=6,DA276,IF(DB262=7,DA277,IF(DB262=8,DA278,DA279))))))))</f>
        <v>девять </v>
      </c>
      <c r="DF262" s="90">
        <f>IF(AND(DC262&gt;15,DC262&lt;20),IF(DC262=16,DD277,IF(DC262=17,DD278,IF(DC262=18,DD279,IF(DC262=19,DD280,)))),"")</f>
      </c>
      <c r="DG262" s="90"/>
      <c r="DH262" s="84"/>
      <c r="DI262" s="84"/>
      <c r="DJ262" s="84"/>
      <c r="DK262" s="84"/>
      <c r="DL262" s="84"/>
      <c r="DM262" s="84"/>
      <c r="DN262" s="84"/>
      <c r="DO262" s="84"/>
      <c r="DP262" s="84"/>
      <c r="DQ262" s="84"/>
      <c r="DR262" s="84"/>
      <c r="DS262" s="84"/>
      <c r="DT262" s="84"/>
    </row>
    <row r="263" spans="105:124" ht="7.5" customHeight="1">
      <c r="DA263" s="98"/>
      <c r="DB263" s="94"/>
      <c r="DC263" s="90"/>
      <c r="DD263" s="90"/>
      <c r="DE263" s="95">
        <f>DB260*100+DB261*10+DB262</f>
        <v>0</v>
      </c>
      <c r="DF263" s="90">
        <f>IF(DE263=0,"",IF(DB261=1,"тысяч ",IF(DB262=1,"тысяча ",IF(OR(DB262=2,DB262=3,DB262=4),"тысячи ","тысяч "))))</f>
      </c>
      <c r="DG263" s="90"/>
      <c r="DH263" s="84"/>
      <c r="DI263" s="84"/>
      <c r="DJ263" s="84"/>
      <c r="DK263" s="84"/>
      <c r="DL263" s="84"/>
      <c r="DM263" s="84"/>
      <c r="DN263" s="84"/>
      <c r="DO263" s="84"/>
      <c r="DP263" s="84"/>
      <c r="DQ263" s="84"/>
      <c r="DR263" s="84"/>
      <c r="DS263" s="84"/>
      <c r="DT263" s="84"/>
    </row>
    <row r="264" spans="105:124" ht="7.5" customHeight="1">
      <c r="DA264" s="98">
        <f>TRUNC(DA265/10)</f>
        <v>0</v>
      </c>
      <c r="DB264" s="94">
        <f>TRUNC(RIGHT(DA264))</f>
        <v>0</v>
      </c>
      <c r="DC264" s="90">
        <f>DB264</f>
        <v>0</v>
      </c>
      <c r="DD264" s="90"/>
      <c r="DE264" s="90" t="str">
        <f>IF(DB264=1,DE280,IF(DB264=2,DG272,IF(DB264=3,DG273,IF(DB264=4,DG274,IF(DB264=5,DG275,IF(DB264=6,DG276,IF(DB264=7,DG277,IF(DB264=8,DG278,DG279))))))))</f>
        <v>девятьсот </v>
      </c>
      <c r="DF264" s="90"/>
      <c r="DG264" s="90"/>
      <c r="DH264" s="84"/>
      <c r="DI264" s="84"/>
      <c r="DJ264" s="84"/>
      <c r="DK264" s="84"/>
      <c r="DL264" s="84"/>
      <c r="DM264" s="84"/>
      <c r="DN264" s="84"/>
      <c r="DO264" s="84"/>
      <c r="DP264" s="84"/>
      <c r="DQ264" s="84"/>
      <c r="DR264" s="84"/>
      <c r="DS264" s="84"/>
      <c r="DT264" s="84"/>
    </row>
    <row r="265" spans="105:124" ht="7.5" customHeight="1">
      <c r="DA265" s="98">
        <f>TRUNC(DA266/10)</f>
        <v>0</v>
      </c>
      <c r="DB265" s="99">
        <f>TRUNC(RIGHT(DA265))</f>
        <v>0</v>
      </c>
      <c r="DC265" s="90">
        <f>IF(DB265=1,"",DB265)</f>
        <v>0</v>
      </c>
      <c r="DD265" s="90"/>
      <c r="DE265" s="95">
        <f>IF(OR(DC265=0,DB265=1),"",IF(DC265=2,DE272,IF(DC265=3,DE273,IF(DC265=4,DE274,IF(DC265=5,DE275,IF(DC265=6,DE276,IF(DC265=7,DE277,IF(DC265=8,DE278,DE279))))))))</f>
      </c>
      <c r="DF265" s="90"/>
      <c r="DG265" s="94"/>
      <c r="DH265" s="84"/>
      <c r="DI265" s="84"/>
      <c r="DJ265" s="84"/>
      <c r="DK265" s="84"/>
      <c r="DL265" s="84"/>
      <c r="DM265" s="84"/>
      <c r="DN265" s="84"/>
      <c r="DO265" s="84"/>
      <c r="DP265" s="84"/>
      <c r="DQ265" s="84"/>
      <c r="DR265" s="84"/>
      <c r="DS265" s="84"/>
      <c r="DT265" s="84"/>
    </row>
    <row r="266" spans="105:124" ht="7.5" customHeight="1">
      <c r="DA266" s="98">
        <f>DE250</f>
        <v>0</v>
      </c>
      <c r="DB266" s="94">
        <f>TRUNC(RIGHT(DA266))</f>
        <v>0</v>
      </c>
      <c r="DC266" s="90">
        <f>IF(DB265=1,DB266+10,IF(DB266=0,0,DB266))</f>
        <v>0</v>
      </c>
      <c r="DD266" s="90">
        <f>IF(AND(DC266&gt;9,DC266&lt;16),IF(DC266=10,DD271,IF(DC266=11,DD272,IF(DC266=12,DD273,IF(DC266=13,DD274,IF(DC266=14,DD275,IF(DC266=15,DD276,)))))),"")</f>
      </c>
      <c r="DE266" s="95" t="str">
        <f>IF(DB266=1,DA271,IF(DB266=2,DA272,IF(DB266=3,DA273,IF(DB266=4,DA274,IF(DB266=5,DA275,IF(DB266=6,DA276,IF(DB266=7,DA277,IF(DB266=8,DA278,DA279))))))))</f>
        <v>девять </v>
      </c>
      <c r="DF266" s="90">
        <f>IF(AND(DC266&gt;15,DC266&lt;20),IF(DC266=16,DD277,IF(DC266=17,DD278,IF(DC266=18,DD279,IF(DC266=19,DD280,)))),"")</f>
      </c>
      <c r="DG266" s="94"/>
      <c r="DH266" s="84"/>
      <c r="DI266" s="84"/>
      <c r="DJ266" s="84"/>
      <c r="DK266" s="84"/>
      <c r="DL266" s="84"/>
      <c r="DM266" s="84"/>
      <c r="DN266" s="84"/>
      <c r="DO266" s="84"/>
      <c r="DP266" s="84"/>
      <c r="DQ266" s="84"/>
      <c r="DR266" s="84"/>
      <c r="DS266" s="84"/>
      <c r="DT266" s="84"/>
    </row>
    <row r="267" spans="105:124" ht="7.5" customHeight="1">
      <c r="DA267" s="96"/>
      <c r="DB267" s="99"/>
      <c r="DC267" s="94"/>
      <c r="DD267" s="90"/>
      <c r="DE267" s="95">
        <f>DB264*100+DB265*10+DB266</f>
        <v>0</v>
      </c>
      <c r="DF267" s="90" t="str">
        <f>IF(DE267+DE263+DE259+DE255=0,"ноль рублей ",IF(DC266=1,"рубль ",IF(OR(DC266=2,DC266=3,DC266=4),"рубля ","рублей ")))</f>
        <v>ноль рублей </v>
      </c>
      <c r="DG267" s="94"/>
      <c r="DH267" s="84"/>
      <c r="DI267" s="84"/>
      <c r="DJ267" s="84"/>
      <c r="DK267" s="84"/>
      <c r="DL267" s="84"/>
      <c r="DM267" s="84"/>
      <c r="DN267" s="84"/>
      <c r="DO267" s="84"/>
      <c r="DP267" s="84"/>
      <c r="DQ267" s="84"/>
      <c r="DR267" s="84"/>
      <c r="DS267" s="84"/>
      <c r="DT267" s="84"/>
    </row>
    <row r="268" spans="105:124" ht="7.5" customHeight="1">
      <c r="DA268" s="100">
        <f>ROUND(100*(DE239-DE250),0)</f>
        <v>0</v>
      </c>
      <c r="DB268" s="90"/>
      <c r="DC268" s="94">
        <f>TRUNC(DA268/10)</f>
        <v>0</v>
      </c>
      <c r="DD268" s="90"/>
      <c r="DE268" s="95">
        <f>IF(OR(DC268=1,DC268=0),"",IF(DC268=2,DE272,IF(DC268=3,DE273,IF(DC268=4,DE274,IF(DC268=5,DE275,IF(DC268=6,DE276,IF(DC268=7,DE277,IF(DC268=8,DE278,DE279))))))))</f>
      </c>
      <c r="DF268" s="90"/>
      <c r="DG268" s="90"/>
      <c r="DH268" s="84"/>
      <c r="DI268" s="84"/>
      <c r="DJ268" s="84"/>
      <c r="DK268" s="84"/>
      <c r="DL268" s="84"/>
      <c r="DM268" s="84"/>
      <c r="DN268" s="84"/>
      <c r="DO268" s="84"/>
      <c r="DP268" s="84"/>
      <c r="DQ268" s="84"/>
      <c r="DR268" s="84"/>
      <c r="DS268" s="84"/>
      <c r="DT268" s="84"/>
    </row>
    <row r="269" spans="105:124" ht="7.5" customHeight="1">
      <c r="DA269" s="90"/>
      <c r="DB269" s="90"/>
      <c r="DC269" s="94">
        <f>TRUNC(DA268-DC268*10)</f>
        <v>0</v>
      </c>
      <c r="DD269" s="90"/>
      <c r="DE269" s="95" t="str">
        <f>IF(DC269=1,DB271,IF(DC269=2,DB272,IF(DC269=3,DA273,IF(DC269=4,DA274,IF(DC269=5,DA275,IF(DC269=6,DA276,IF(DC269=7,DA277,IF(DC269=8,DA278,DA279))))))))</f>
        <v>девять </v>
      </c>
      <c r="DF269" s="90"/>
      <c r="DG269" s="90"/>
      <c r="DH269" s="84"/>
      <c r="DI269" s="84"/>
      <c r="DJ269" s="84"/>
      <c r="DK269" s="84"/>
      <c r="DL269" s="84"/>
      <c r="DM269" s="84"/>
      <c r="DN269" s="84"/>
      <c r="DO269" s="84"/>
      <c r="DP269" s="84"/>
      <c r="DQ269" s="84"/>
      <c r="DR269" s="84"/>
      <c r="DS269" s="84"/>
      <c r="DT269" s="84"/>
    </row>
    <row r="270" spans="105:124" ht="7.5" customHeight="1">
      <c r="DA270" s="90"/>
      <c r="DB270" s="90"/>
      <c r="DC270" s="90"/>
      <c r="DD270" s="90"/>
      <c r="DE270" s="90"/>
      <c r="DF270" s="90" t="s">
        <v>73</v>
      </c>
      <c r="DG270" s="90"/>
      <c r="DH270" s="84"/>
      <c r="DI270" s="84"/>
      <c r="DJ270" s="84"/>
      <c r="DK270" s="84"/>
      <c r="DL270" s="84"/>
      <c r="DM270" s="84"/>
      <c r="DN270" s="84"/>
      <c r="DO270" s="84"/>
      <c r="DP270" s="84"/>
      <c r="DQ270" s="84"/>
      <c r="DR270" s="84"/>
      <c r="DS270" s="84"/>
      <c r="DT270" s="84"/>
    </row>
    <row r="271" spans="105:124" ht="7.5" customHeight="1">
      <c r="DA271" s="90" t="s">
        <v>38</v>
      </c>
      <c r="DB271" s="90" t="s">
        <v>39</v>
      </c>
      <c r="DC271" s="90"/>
      <c r="DD271" s="90" t="s">
        <v>40</v>
      </c>
      <c r="DE271" s="90"/>
      <c r="DF271" s="90"/>
      <c r="DG271" s="90"/>
      <c r="DH271" s="84"/>
      <c r="DI271" s="84"/>
      <c r="DJ271" s="84"/>
      <c r="DK271" s="84"/>
      <c r="DL271" s="84"/>
      <c r="DM271" s="84"/>
      <c r="DN271" s="84"/>
      <c r="DO271" s="84"/>
      <c r="DP271" s="84"/>
      <c r="DQ271" s="84"/>
      <c r="DR271" s="84"/>
      <c r="DS271" s="84"/>
      <c r="DT271" s="84"/>
    </row>
    <row r="272" spans="105:124" ht="7.5" customHeight="1">
      <c r="DA272" s="90" t="s">
        <v>41</v>
      </c>
      <c r="DB272" s="90" t="s">
        <v>42</v>
      </c>
      <c r="DC272" s="90"/>
      <c r="DD272" s="90" t="s">
        <v>43</v>
      </c>
      <c r="DE272" s="90" t="s">
        <v>44</v>
      </c>
      <c r="DF272" s="90"/>
      <c r="DG272" s="90" t="s">
        <v>45</v>
      </c>
      <c r="DH272" s="84"/>
      <c r="DI272" s="84"/>
      <c r="DJ272" s="84"/>
      <c r="DK272" s="84"/>
      <c r="DL272" s="84"/>
      <c r="DM272" s="84"/>
      <c r="DN272" s="84"/>
      <c r="DO272" s="84"/>
      <c r="DP272" s="84"/>
      <c r="DQ272" s="84"/>
      <c r="DR272" s="84"/>
      <c r="DS272" s="84"/>
      <c r="DT272" s="84"/>
    </row>
    <row r="273" spans="105:124" ht="7.5" customHeight="1">
      <c r="DA273" s="90" t="s">
        <v>46</v>
      </c>
      <c r="DB273" s="90"/>
      <c r="DC273" s="90"/>
      <c r="DD273" s="90" t="s">
        <v>47</v>
      </c>
      <c r="DE273" s="90" t="s">
        <v>48</v>
      </c>
      <c r="DF273" s="90"/>
      <c r="DG273" s="90" t="s">
        <v>49</v>
      </c>
      <c r="DH273" s="84"/>
      <c r="DI273" s="84"/>
      <c r="DJ273" s="84"/>
      <c r="DK273" s="84"/>
      <c r="DL273" s="84"/>
      <c r="DM273" s="84"/>
      <c r="DN273" s="84"/>
      <c r="DO273" s="84"/>
      <c r="DP273" s="84"/>
      <c r="DQ273" s="84"/>
      <c r="DR273" s="84"/>
      <c r="DS273" s="84"/>
      <c r="DT273" s="84"/>
    </row>
    <row r="274" spans="105:124" ht="7.5" customHeight="1">
      <c r="DA274" s="90" t="s">
        <v>50</v>
      </c>
      <c r="DB274" s="90"/>
      <c r="DC274" s="90"/>
      <c r="DD274" s="90" t="s">
        <v>51</v>
      </c>
      <c r="DE274" s="90" t="s">
        <v>52</v>
      </c>
      <c r="DF274" s="90"/>
      <c r="DG274" s="90" t="s">
        <v>53</v>
      </c>
      <c r="DH274" s="84"/>
      <c r="DI274" s="84"/>
      <c r="DJ274" s="84"/>
      <c r="DK274" s="84"/>
      <c r="DL274" s="84"/>
      <c r="DM274" s="84"/>
      <c r="DN274" s="84"/>
      <c r="DO274" s="84"/>
      <c r="DP274" s="84"/>
      <c r="DQ274" s="84"/>
      <c r="DR274" s="84"/>
      <c r="DS274" s="84"/>
      <c r="DT274" s="84"/>
    </row>
    <row r="275" spans="105:124" ht="7.5" customHeight="1">
      <c r="DA275" s="90" t="s">
        <v>54</v>
      </c>
      <c r="DB275" s="90"/>
      <c r="DC275" s="90"/>
      <c r="DD275" s="90" t="s">
        <v>55</v>
      </c>
      <c r="DE275" s="90" t="s">
        <v>56</v>
      </c>
      <c r="DF275" s="90"/>
      <c r="DG275" s="90" t="s">
        <v>57</v>
      </c>
      <c r="DH275" s="84"/>
      <c r="DI275" s="84"/>
      <c r="DJ275" s="84"/>
      <c r="DK275" s="84"/>
      <c r="DL275" s="84"/>
      <c r="DM275" s="84"/>
      <c r="DN275" s="84"/>
      <c r="DO275" s="84"/>
      <c r="DP275" s="84"/>
      <c r="DQ275" s="84"/>
      <c r="DR275" s="84"/>
      <c r="DS275" s="84"/>
      <c r="DT275" s="84"/>
    </row>
    <row r="276" spans="105:124" ht="7.5" customHeight="1">
      <c r="DA276" s="90" t="s">
        <v>58</v>
      </c>
      <c r="DB276" s="90"/>
      <c r="DC276" s="90"/>
      <c r="DD276" s="90" t="s">
        <v>59</v>
      </c>
      <c r="DE276" s="90" t="s">
        <v>60</v>
      </c>
      <c r="DF276" s="90"/>
      <c r="DG276" s="90" t="s">
        <v>61</v>
      </c>
      <c r="DH276" s="84"/>
      <c r="DI276" s="84"/>
      <c r="DJ276" s="84"/>
      <c r="DK276" s="84"/>
      <c r="DL276" s="84"/>
      <c r="DM276" s="84"/>
      <c r="DN276" s="84"/>
      <c r="DO276" s="84"/>
      <c r="DP276" s="84"/>
      <c r="DQ276" s="84"/>
      <c r="DR276" s="84"/>
      <c r="DS276" s="84"/>
      <c r="DT276" s="84"/>
    </row>
    <row r="277" spans="105:124" ht="7.5" customHeight="1">
      <c r="DA277" s="90" t="s">
        <v>62</v>
      </c>
      <c r="DB277" s="90"/>
      <c r="DC277" s="90"/>
      <c r="DD277" s="90" t="s">
        <v>63</v>
      </c>
      <c r="DE277" s="90" t="s">
        <v>64</v>
      </c>
      <c r="DF277" s="90"/>
      <c r="DG277" s="90" t="s">
        <v>65</v>
      </c>
      <c r="DH277" s="84"/>
      <c r="DI277" s="84"/>
      <c r="DJ277" s="84"/>
      <c r="DK277" s="84"/>
      <c r="DL277" s="84"/>
      <c r="DM277" s="84"/>
      <c r="DN277" s="84"/>
      <c r="DO277" s="84"/>
      <c r="DP277" s="84"/>
      <c r="DQ277" s="84"/>
      <c r="DR277" s="84"/>
      <c r="DS277" s="84"/>
      <c r="DT277" s="84"/>
    </row>
    <row r="278" spans="105:124" ht="7.5" customHeight="1">
      <c r="DA278" s="102" t="s">
        <v>66</v>
      </c>
      <c r="DB278" s="90"/>
      <c r="DC278" s="90"/>
      <c r="DD278" s="90" t="s">
        <v>67</v>
      </c>
      <c r="DE278" s="90" t="s">
        <v>68</v>
      </c>
      <c r="DF278" s="90"/>
      <c r="DG278" s="90" t="s">
        <v>69</v>
      </c>
      <c r="DH278" s="84"/>
      <c r="DI278" s="84"/>
      <c r="DJ278" s="84"/>
      <c r="DK278" s="84"/>
      <c r="DL278" s="84"/>
      <c r="DM278" s="84"/>
      <c r="DN278" s="84"/>
      <c r="DO278" s="84"/>
      <c r="DP278" s="84"/>
      <c r="DQ278" s="84"/>
      <c r="DR278" s="84"/>
      <c r="DS278" s="84"/>
      <c r="DT278" s="84"/>
    </row>
    <row r="279" spans="105:124" ht="7.5" customHeight="1">
      <c r="DA279" s="90" t="s">
        <v>37</v>
      </c>
      <c r="DB279" s="90"/>
      <c r="DC279" s="90"/>
      <c r="DD279" s="90" t="s">
        <v>70</v>
      </c>
      <c r="DE279" s="90" t="s">
        <v>71</v>
      </c>
      <c r="DF279" s="90"/>
      <c r="DG279" s="90" t="s">
        <v>36</v>
      </c>
      <c r="DH279" s="84"/>
      <c r="DI279" s="84"/>
      <c r="DJ279" s="84"/>
      <c r="DK279" s="84"/>
      <c r="DL279" s="84"/>
      <c r="DM279" s="84"/>
      <c r="DN279" s="84"/>
      <c r="DO279" s="84"/>
      <c r="DP279" s="84"/>
      <c r="DQ279" s="84"/>
      <c r="DR279" s="84"/>
      <c r="DS279" s="84"/>
      <c r="DT279" s="84"/>
    </row>
    <row r="280" spans="105:124" ht="7.5" customHeight="1">
      <c r="DA280" s="90"/>
      <c r="DB280" s="90"/>
      <c r="DC280" s="90"/>
      <c r="DD280" s="90" t="s">
        <v>74</v>
      </c>
      <c r="DE280" s="90" t="s">
        <v>75</v>
      </c>
      <c r="DF280" s="90"/>
      <c r="DG280" s="90"/>
      <c r="DH280" s="84"/>
      <c r="DI280" s="84"/>
      <c r="DJ280" s="84"/>
      <c r="DK280" s="84"/>
      <c r="DL280" s="84"/>
      <c r="DM280" s="84"/>
      <c r="DN280" s="84"/>
      <c r="DO280" s="84"/>
      <c r="DP280" s="84"/>
      <c r="DQ280" s="84"/>
      <c r="DR280" s="84"/>
      <c r="DS280" s="84"/>
      <c r="DT280" s="84"/>
    </row>
    <row r="281" spans="105:124" ht="7.5" customHeight="1">
      <c r="DA281" s="84"/>
      <c r="DB281" s="84"/>
      <c r="DC281" s="84"/>
      <c r="DD281" s="84"/>
      <c r="DE281" s="84"/>
      <c r="DF281" s="84"/>
      <c r="DG281" s="84"/>
      <c r="DH281" s="84"/>
      <c r="DI281" s="84"/>
      <c r="DJ281" s="84"/>
      <c r="DK281" s="84"/>
      <c r="DL281" s="84"/>
      <c r="DM281" s="84"/>
      <c r="DN281" s="84"/>
      <c r="DO281" s="84"/>
      <c r="DP281" s="84"/>
      <c r="DQ281" s="84"/>
      <c r="DR281" s="84"/>
      <c r="DS281" s="84"/>
      <c r="DT281" s="84"/>
    </row>
    <row r="282" spans="105:124" ht="7.5" customHeight="1">
      <c r="DA282" s="84"/>
      <c r="DB282" s="84"/>
      <c r="DC282" s="84"/>
      <c r="DD282" s="84"/>
      <c r="DE282" s="84"/>
      <c r="DF282" s="84"/>
      <c r="DG282" s="84"/>
      <c r="DH282" s="84"/>
      <c r="DI282" s="84"/>
      <c r="DJ282" s="84"/>
      <c r="DK282" s="84"/>
      <c r="DL282" s="84"/>
      <c r="DM282" s="84"/>
      <c r="DN282" s="84"/>
      <c r="DO282" s="84"/>
      <c r="DP282" s="84"/>
      <c r="DQ282" s="84"/>
      <c r="DR282" s="84"/>
      <c r="DS282" s="84"/>
      <c r="DT282" s="84"/>
    </row>
    <row r="283" spans="105:124" ht="7.5" customHeight="1">
      <c r="DA283" s="79"/>
      <c r="DB283" s="79"/>
      <c r="DC283" s="79"/>
      <c r="DD283" s="79"/>
      <c r="DE283" s="79"/>
      <c r="DF283" s="79"/>
      <c r="DG283" s="79"/>
      <c r="DH283" s="79"/>
      <c r="DI283" s="79"/>
      <c r="DJ283" s="79"/>
      <c r="DK283" s="79"/>
      <c r="DL283" s="79"/>
      <c r="DM283" s="79"/>
      <c r="DN283" s="79"/>
      <c r="DO283" s="79"/>
      <c r="DP283" s="79"/>
      <c r="DQ283" s="79"/>
      <c r="DR283" s="79"/>
      <c r="DS283" s="79"/>
      <c r="DT283" s="79"/>
    </row>
    <row r="284" spans="105:124" ht="7.5" customHeight="1">
      <c r="DA284" s="79"/>
      <c r="DB284" s="79"/>
      <c r="DC284" s="79"/>
      <c r="DD284" s="79"/>
      <c r="DE284" s="79"/>
      <c r="DF284" s="79"/>
      <c r="DG284" s="79"/>
      <c r="DH284" s="79"/>
      <c r="DI284" s="79"/>
      <c r="DJ284" s="79"/>
      <c r="DK284" s="79"/>
      <c r="DL284" s="79"/>
      <c r="DM284" s="79"/>
      <c r="DN284" s="79"/>
      <c r="DO284" s="79"/>
      <c r="DP284" s="79"/>
      <c r="DQ284" s="79"/>
      <c r="DR284" s="79"/>
      <c r="DS284" s="79"/>
      <c r="DT284" s="79"/>
    </row>
    <row r="285" spans="105:124" ht="7.5" customHeight="1">
      <c r="DA285" s="79"/>
      <c r="DB285" s="79"/>
      <c r="DC285" s="79"/>
      <c r="DD285" s="79"/>
      <c r="DE285" s="79"/>
      <c r="DF285" s="79"/>
      <c r="DG285" s="79"/>
      <c r="DH285" s="79"/>
      <c r="DI285" s="79"/>
      <c r="DJ285" s="79"/>
      <c r="DK285" s="79"/>
      <c r="DL285" s="79"/>
      <c r="DM285" s="79"/>
      <c r="DN285" s="79"/>
      <c r="DO285" s="79"/>
      <c r="DP285" s="79"/>
      <c r="DQ285" s="79"/>
      <c r="DR285" s="79"/>
      <c r="DS285" s="79"/>
      <c r="DT285" s="79"/>
    </row>
    <row r="286" spans="105:124" ht="7.5" customHeight="1">
      <c r="DA286" s="79"/>
      <c r="DB286" s="79"/>
      <c r="DC286" s="79"/>
      <c r="DD286" s="79"/>
      <c r="DE286" s="79"/>
      <c r="DF286" s="79"/>
      <c r="DG286" s="79"/>
      <c r="DH286" s="79"/>
      <c r="DI286" s="79"/>
      <c r="DJ286" s="79"/>
      <c r="DK286" s="79"/>
      <c r="DL286" s="79"/>
      <c r="DM286" s="79"/>
      <c r="DN286" s="79"/>
      <c r="DO286" s="79"/>
      <c r="DP286" s="79"/>
      <c r="DQ286" s="79"/>
      <c r="DR286" s="79"/>
      <c r="DS286" s="79"/>
      <c r="DT286" s="79"/>
    </row>
    <row r="287" spans="105:124" ht="7.5" customHeight="1">
      <c r="DA287" s="79"/>
      <c r="DB287" s="79"/>
      <c r="DC287" s="79"/>
      <c r="DD287" s="79"/>
      <c r="DE287" s="79"/>
      <c r="DF287" s="79"/>
      <c r="DG287" s="79"/>
      <c r="DH287" s="79"/>
      <c r="DI287" s="79"/>
      <c r="DJ287" s="79"/>
      <c r="DK287" s="79"/>
      <c r="DL287" s="79"/>
      <c r="DM287" s="79"/>
      <c r="DN287" s="79"/>
      <c r="DO287" s="79"/>
      <c r="DP287" s="79"/>
      <c r="DQ287" s="79"/>
      <c r="DR287" s="79"/>
      <c r="DS287" s="79"/>
      <c r="DT287" s="79"/>
    </row>
    <row r="288" spans="105:124" ht="7.5" customHeight="1">
      <c r="DA288" s="79"/>
      <c r="DB288" s="79"/>
      <c r="DC288" s="79"/>
      <c r="DD288" s="79"/>
      <c r="DE288" s="79"/>
      <c r="DF288" s="79"/>
      <c r="DG288" s="79"/>
      <c r="DH288" s="79"/>
      <c r="DI288" s="79"/>
      <c r="DJ288" s="79"/>
      <c r="DK288" s="79"/>
      <c r="DL288" s="79"/>
      <c r="DM288" s="79"/>
      <c r="DN288" s="79"/>
      <c r="DO288" s="79"/>
      <c r="DP288" s="79"/>
      <c r="DQ288" s="79"/>
      <c r="DR288" s="79"/>
      <c r="DS288" s="79"/>
      <c r="DT288" s="79"/>
    </row>
    <row r="289" spans="105:124" ht="7.5" customHeight="1">
      <c r="DA289" s="79"/>
      <c r="DB289" s="79"/>
      <c r="DC289" s="79"/>
      <c r="DD289" s="79"/>
      <c r="DE289" s="79"/>
      <c r="DF289" s="79"/>
      <c r="DG289" s="79"/>
      <c r="DH289" s="79"/>
      <c r="DI289" s="79"/>
      <c r="DJ289" s="79"/>
      <c r="DK289" s="79"/>
      <c r="DL289" s="79"/>
      <c r="DM289" s="79"/>
      <c r="DN289" s="79"/>
      <c r="DO289" s="79"/>
      <c r="DP289" s="79"/>
      <c r="DQ289" s="79"/>
      <c r="DR289" s="79"/>
      <c r="DS289" s="79"/>
      <c r="DT289" s="79"/>
    </row>
    <row r="290" spans="105:124" ht="7.5" customHeight="1">
      <c r="DA290" s="79"/>
      <c r="DB290" s="79"/>
      <c r="DC290" s="79"/>
      <c r="DD290" s="79"/>
      <c r="DE290" s="79"/>
      <c r="DF290" s="79"/>
      <c r="DG290" s="79"/>
      <c r="DH290" s="79"/>
      <c r="DI290" s="79"/>
      <c r="DJ290" s="79"/>
      <c r="DK290" s="79"/>
      <c r="DL290" s="79"/>
      <c r="DM290" s="79"/>
      <c r="DN290" s="79"/>
      <c r="DO290" s="79"/>
      <c r="DP290" s="79"/>
      <c r="DQ290" s="79"/>
      <c r="DR290" s="79"/>
      <c r="DS290" s="79"/>
      <c r="DT290" s="79"/>
    </row>
    <row r="291" spans="105:124" ht="7.5" customHeight="1">
      <c r="DA291" s="79"/>
      <c r="DB291" s="79"/>
      <c r="DC291" s="79"/>
      <c r="DD291" s="79"/>
      <c r="DE291" s="79"/>
      <c r="DF291" s="79"/>
      <c r="DG291" s="79"/>
      <c r="DH291" s="79"/>
      <c r="DI291" s="79"/>
      <c r="DJ291" s="79"/>
      <c r="DK291" s="79"/>
      <c r="DL291" s="79"/>
      <c r="DM291" s="79"/>
      <c r="DN291" s="79"/>
      <c r="DO291" s="79"/>
      <c r="DP291" s="79"/>
      <c r="DQ291" s="79"/>
      <c r="DR291" s="79"/>
      <c r="DS291" s="79"/>
      <c r="DT291" s="79"/>
    </row>
    <row r="292" spans="105:124" ht="7.5" customHeight="1">
      <c r="DA292" s="79"/>
      <c r="DB292" s="79"/>
      <c r="DC292" s="79"/>
      <c r="DD292" s="79"/>
      <c r="DE292" s="79"/>
      <c r="DF292" s="79"/>
      <c r="DG292" s="79"/>
      <c r="DH292" s="79"/>
      <c r="DI292" s="79"/>
      <c r="DJ292" s="79"/>
      <c r="DK292" s="79"/>
      <c r="DL292" s="79"/>
      <c r="DM292" s="79"/>
      <c r="DN292" s="79"/>
      <c r="DO292" s="79"/>
      <c r="DP292" s="79"/>
      <c r="DQ292" s="79"/>
      <c r="DR292" s="79"/>
      <c r="DS292" s="79"/>
      <c r="DT292" s="79"/>
    </row>
    <row r="293" spans="105:124" ht="7.5" customHeight="1">
      <c r="DA293" s="79"/>
      <c r="DB293" s="79"/>
      <c r="DC293" s="79"/>
      <c r="DD293" s="79"/>
      <c r="DE293" s="79"/>
      <c r="DF293" s="79"/>
      <c r="DG293" s="79"/>
      <c r="DH293" s="79"/>
      <c r="DI293" s="79"/>
      <c r="DJ293" s="79"/>
      <c r="DK293" s="79"/>
      <c r="DL293" s="79"/>
      <c r="DM293" s="79"/>
      <c r="DN293" s="79"/>
      <c r="DO293" s="79"/>
      <c r="DP293" s="79"/>
      <c r="DQ293" s="79"/>
      <c r="DR293" s="79"/>
      <c r="DS293" s="79"/>
      <c r="DT293" s="79"/>
    </row>
    <row r="294" spans="105:124" ht="7.5" customHeight="1">
      <c r="DA294" s="79"/>
      <c r="DB294" s="79"/>
      <c r="DC294" s="79"/>
      <c r="DD294" s="79"/>
      <c r="DE294" s="79"/>
      <c r="DF294" s="79"/>
      <c r="DG294" s="79"/>
      <c r="DH294" s="79"/>
      <c r="DI294" s="79"/>
      <c r="DJ294" s="79"/>
      <c r="DK294" s="79"/>
      <c r="DL294" s="79"/>
      <c r="DM294" s="79"/>
      <c r="DN294" s="79"/>
      <c r="DO294" s="79"/>
      <c r="DP294" s="79"/>
      <c r="DQ294" s="79"/>
      <c r="DR294" s="79"/>
      <c r="DS294" s="79"/>
      <c r="DT294" s="79"/>
    </row>
    <row r="295" spans="105:124" ht="7.5" customHeight="1">
      <c r="DA295" s="79"/>
      <c r="DB295" s="79"/>
      <c r="DC295" s="79"/>
      <c r="DD295" s="79"/>
      <c r="DE295" s="79"/>
      <c r="DF295" s="79"/>
      <c r="DG295" s="79"/>
      <c r="DH295" s="79"/>
      <c r="DI295" s="79"/>
      <c r="DJ295" s="79"/>
      <c r="DK295" s="79"/>
      <c r="DL295" s="79"/>
      <c r="DM295" s="79"/>
      <c r="DN295" s="79"/>
      <c r="DO295" s="79"/>
      <c r="DP295" s="79"/>
      <c r="DQ295" s="79"/>
      <c r="DR295" s="79"/>
      <c r="DS295" s="79"/>
      <c r="DT295" s="79"/>
    </row>
    <row r="296" spans="105:124" ht="7.5" customHeight="1">
      <c r="DA296" s="79"/>
      <c r="DB296" s="79"/>
      <c r="DC296" s="79"/>
      <c r="DD296" s="79"/>
      <c r="DE296" s="79"/>
      <c r="DF296" s="79"/>
      <c r="DG296" s="79"/>
      <c r="DH296" s="79"/>
      <c r="DI296" s="79"/>
      <c r="DJ296" s="79"/>
      <c r="DK296" s="79"/>
      <c r="DL296" s="79"/>
      <c r="DM296" s="79"/>
      <c r="DN296" s="79"/>
      <c r="DO296" s="79"/>
      <c r="DP296" s="79"/>
      <c r="DQ296" s="79"/>
      <c r="DR296" s="79"/>
      <c r="DS296" s="79"/>
      <c r="DT296" s="79"/>
    </row>
    <row r="297" spans="105:124" ht="7.5" customHeight="1">
      <c r="DA297" s="79"/>
      <c r="DB297" s="79"/>
      <c r="DC297" s="79"/>
      <c r="DD297" s="79"/>
      <c r="DE297" s="79"/>
      <c r="DF297" s="79"/>
      <c r="DG297" s="79"/>
      <c r="DH297" s="79"/>
      <c r="DI297" s="79"/>
      <c r="DJ297" s="79"/>
      <c r="DK297" s="79"/>
      <c r="DL297" s="79"/>
      <c r="DM297" s="79"/>
      <c r="DN297" s="79"/>
      <c r="DO297" s="79"/>
      <c r="DP297" s="79"/>
      <c r="DQ297" s="79"/>
      <c r="DR297" s="79"/>
      <c r="DS297" s="79"/>
      <c r="DT297" s="79"/>
    </row>
    <row r="298" spans="105:124" ht="7.5" customHeight="1">
      <c r="DA298" s="79"/>
      <c r="DB298" s="79"/>
      <c r="DC298" s="79"/>
      <c r="DD298" s="79"/>
      <c r="DE298" s="79"/>
      <c r="DF298" s="79"/>
      <c r="DG298" s="79"/>
      <c r="DH298" s="79"/>
      <c r="DI298" s="79"/>
      <c r="DJ298" s="79"/>
      <c r="DK298" s="79"/>
      <c r="DL298" s="79"/>
      <c r="DM298" s="79"/>
      <c r="DN298" s="79"/>
      <c r="DO298" s="79"/>
      <c r="DP298" s="79"/>
      <c r="DQ298" s="79"/>
      <c r="DR298" s="79"/>
      <c r="DS298" s="79"/>
      <c r="DT298" s="79"/>
    </row>
    <row r="299" spans="105:124" ht="7.5" customHeight="1">
      <c r="DA299" s="79"/>
      <c r="DB299" s="79"/>
      <c r="DC299" s="79"/>
      <c r="DD299" s="79"/>
      <c r="DE299" s="79"/>
      <c r="DF299" s="79"/>
      <c r="DG299" s="79"/>
      <c r="DH299" s="79"/>
      <c r="DI299" s="79"/>
      <c r="DJ299" s="79"/>
      <c r="DK299" s="79"/>
      <c r="DL299" s="79"/>
      <c r="DM299" s="79"/>
      <c r="DN299" s="79"/>
      <c r="DO299" s="79"/>
      <c r="DP299" s="79"/>
      <c r="DQ299" s="79"/>
      <c r="DR299" s="79"/>
      <c r="DS299" s="79"/>
      <c r="DT299" s="79"/>
    </row>
    <row r="300" spans="105:124" ht="7.5" customHeight="1">
      <c r="DA300" s="79"/>
      <c r="DB300" s="79"/>
      <c r="DC300" s="79"/>
      <c r="DD300" s="79"/>
      <c r="DE300" s="79"/>
      <c r="DF300" s="79"/>
      <c r="DG300" s="79"/>
      <c r="DH300" s="79"/>
      <c r="DI300" s="79"/>
      <c r="DJ300" s="79"/>
      <c r="DK300" s="79"/>
      <c r="DL300" s="79"/>
      <c r="DM300" s="79"/>
      <c r="DN300" s="79"/>
      <c r="DO300" s="79"/>
      <c r="DP300" s="79"/>
      <c r="DQ300" s="79"/>
      <c r="DR300" s="79"/>
      <c r="DS300" s="79"/>
      <c r="DT300" s="79"/>
    </row>
    <row r="301" spans="105:124" ht="7.5" customHeight="1">
      <c r="DA301" s="79"/>
      <c r="DB301" s="79"/>
      <c r="DC301" s="79"/>
      <c r="DD301" s="79"/>
      <c r="DE301" s="79"/>
      <c r="DF301" s="79"/>
      <c r="DG301" s="79"/>
      <c r="DH301" s="79"/>
      <c r="DI301" s="79"/>
      <c r="DJ301" s="79"/>
      <c r="DK301" s="79"/>
      <c r="DL301" s="79"/>
      <c r="DM301" s="79"/>
      <c r="DN301" s="79"/>
      <c r="DO301" s="79"/>
      <c r="DP301" s="79"/>
      <c r="DQ301" s="79"/>
      <c r="DR301" s="79"/>
      <c r="DS301" s="79"/>
      <c r="DT301" s="79"/>
    </row>
    <row r="302" spans="105:124" ht="7.5" customHeight="1">
      <c r="DA302" s="79"/>
      <c r="DB302" s="79"/>
      <c r="DC302" s="79"/>
      <c r="DD302" s="79"/>
      <c r="DE302" s="79"/>
      <c r="DF302" s="79"/>
      <c r="DG302" s="79"/>
      <c r="DH302" s="79"/>
      <c r="DI302" s="79"/>
      <c r="DJ302" s="79"/>
      <c r="DK302" s="79"/>
      <c r="DL302" s="79"/>
      <c r="DM302" s="79"/>
      <c r="DN302" s="79"/>
      <c r="DO302" s="79"/>
      <c r="DP302" s="79"/>
      <c r="DQ302" s="79"/>
      <c r="DR302" s="79"/>
      <c r="DS302" s="79"/>
      <c r="DT302" s="79"/>
    </row>
    <row r="303" spans="105:124" ht="7.5" customHeight="1">
      <c r="DA303" s="79"/>
      <c r="DB303" s="79"/>
      <c r="DC303" s="79"/>
      <c r="DD303" s="79"/>
      <c r="DE303" s="79"/>
      <c r="DF303" s="79"/>
      <c r="DG303" s="79"/>
      <c r="DH303" s="79"/>
      <c r="DI303" s="79"/>
      <c r="DJ303" s="79"/>
      <c r="DK303" s="79"/>
      <c r="DL303" s="79"/>
      <c r="DM303" s="79"/>
      <c r="DN303" s="79"/>
      <c r="DO303" s="79"/>
      <c r="DP303" s="79"/>
      <c r="DQ303" s="79"/>
      <c r="DR303" s="79"/>
      <c r="DS303" s="79"/>
      <c r="DT303" s="79"/>
    </row>
    <row r="304" spans="105:124" ht="7.5" customHeight="1">
      <c r="DA304" s="79"/>
      <c r="DB304" s="79"/>
      <c r="DC304" s="79"/>
      <c r="DD304" s="79"/>
      <c r="DE304" s="79"/>
      <c r="DF304" s="79"/>
      <c r="DG304" s="79"/>
      <c r="DH304" s="79"/>
      <c r="DI304" s="79"/>
      <c r="DJ304" s="79"/>
      <c r="DK304" s="79"/>
      <c r="DL304" s="79"/>
      <c r="DM304" s="79"/>
      <c r="DN304" s="79"/>
      <c r="DO304" s="79"/>
      <c r="DP304" s="79"/>
      <c r="DQ304" s="79"/>
      <c r="DR304" s="79"/>
      <c r="DS304" s="79"/>
      <c r="DT304" s="79"/>
    </row>
    <row r="305" spans="105:124" ht="7.5" customHeight="1">
      <c r="DA305" s="79"/>
      <c r="DB305" s="79"/>
      <c r="DC305" s="79"/>
      <c r="DD305" s="79"/>
      <c r="DE305" s="79"/>
      <c r="DF305" s="79"/>
      <c r="DG305" s="79"/>
      <c r="DH305" s="79"/>
      <c r="DI305" s="79"/>
      <c r="DJ305" s="79"/>
      <c r="DK305" s="79"/>
      <c r="DL305" s="79"/>
      <c r="DM305" s="79"/>
      <c r="DN305" s="79"/>
      <c r="DO305" s="79"/>
      <c r="DP305" s="79"/>
      <c r="DQ305" s="79"/>
      <c r="DR305" s="79"/>
      <c r="DS305" s="79"/>
      <c r="DT305" s="79"/>
    </row>
    <row r="306" spans="105:124" ht="7.5" customHeight="1">
      <c r="DA306" s="79"/>
      <c r="DB306" s="79"/>
      <c r="DC306" s="79"/>
      <c r="DD306" s="79"/>
      <c r="DE306" s="79"/>
      <c r="DF306" s="79"/>
      <c r="DG306" s="79"/>
      <c r="DH306" s="79"/>
      <c r="DI306" s="79"/>
      <c r="DJ306" s="79"/>
      <c r="DK306" s="79"/>
      <c r="DL306" s="79"/>
      <c r="DM306" s="79"/>
      <c r="DN306" s="79"/>
      <c r="DO306" s="79"/>
      <c r="DP306" s="79"/>
      <c r="DQ306" s="79"/>
      <c r="DR306" s="79"/>
      <c r="DS306" s="79"/>
      <c r="DT306" s="79"/>
    </row>
    <row r="307" spans="105:124" ht="7.5" customHeight="1">
      <c r="DA307" s="79"/>
      <c r="DB307" s="79"/>
      <c r="DC307" s="79"/>
      <c r="DD307" s="79"/>
      <c r="DE307" s="79"/>
      <c r="DF307" s="79"/>
      <c r="DG307" s="79"/>
      <c r="DH307" s="79"/>
      <c r="DI307" s="79"/>
      <c r="DJ307" s="79"/>
      <c r="DK307" s="79"/>
      <c r="DL307" s="79"/>
      <c r="DM307" s="79"/>
      <c r="DN307" s="79"/>
      <c r="DO307" s="79"/>
      <c r="DP307" s="79"/>
      <c r="DQ307" s="79"/>
      <c r="DR307" s="79"/>
      <c r="DS307" s="79"/>
      <c r="DT307" s="79"/>
    </row>
    <row r="308" spans="105:124" ht="7.5" customHeight="1">
      <c r="DA308" s="79"/>
      <c r="DB308" s="79"/>
      <c r="DC308" s="79"/>
      <c r="DD308" s="79"/>
      <c r="DE308" s="79"/>
      <c r="DF308" s="79"/>
      <c r="DG308" s="79"/>
      <c r="DH308" s="79"/>
      <c r="DI308" s="79"/>
      <c r="DJ308" s="79"/>
      <c r="DK308" s="79"/>
      <c r="DL308" s="79"/>
      <c r="DM308" s="79"/>
      <c r="DN308" s="79"/>
      <c r="DO308" s="79"/>
      <c r="DP308" s="79"/>
      <c r="DQ308" s="79"/>
      <c r="DR308" s="79"/>
      <c r="DS308" s="79"/>
      <c r="DT308" s="79"/>
    </row>
    <row r="309" spans="105:124" ht="7.5" customHeight="1">
      <c r="DA309" s="79"/>
      <c r="DB309" s="79"/>
      <c r="DC309" s="79"/>
      <c r="DD309" s="79"/>
      <c r="DE309" s="79"/>
      <c r="DF309" s="79"/>
      <c r="DG309" s="79"/>
      <c r="DH309" s="79"/>
      <c r="DI309" s="79"/>
      <c r="DJ309" s="79"/>
      <c r="DK309" s="79"/>
      <c r="DL309" s="79"/>
      <c r="DM309" s="79"/>
      <c r="DN309" s="79"/>
      <c r="DO309" s="79"/>
      <c r="DP309" s="79"/>
      <c r="DQ309" s="79"/>
      <c r="DR309" s="79"/>
      <c r="DS309" s="79"/>
      <c r="DT309" s="79"/>
    </row>
    <row r="310" spans="105:124" ht="7.5" customHeight="1">
      <c r="DA310" s="79"/>
      <c r="DB310" s="79"/>
      <c r="DC310" s="79"/>
      <c r="DD310" s="79"/>
      <c r="DE310" s="79"/>
      <c r="DF310" s="79"/>
      <c r="DG310" s="79"/>
      <c r="DH310" s="79"/>
      <c r="DI310" s="79"/>
      <c r="DJ310" s="79"/>
      <c r="DK310" s="79"/>
      <c r="DL310" s="79"/>
      <c r="DM310" s="79"/>
      <c r="DN310" s="79"/>
      <c r="DO310" s="79"/>
      <c r="DP310" s="79"/>
      <c r="DQ310" s="79"/>
      <c r="DR310" s="79"/>
      <c r="DS310" s="79"/>
      <c r="DT310" s="79"/>
    </row>
    <row r="311" spans="105:124" ht="7.5" customHeight="1">
      <c r="DA311" s="79"/>
      <c r="DB311" s="79"/>
      <c r="DC311" s="79"/>
      <c r="DD311" s="79"/>
      <c r="DE311" s="79"/>
      <c r="DF311" s="79"/>
      <c r="DG311" s="79"/>
      <c r="DH311" s="79"/>
      <c r="DI311" s="79"/>
      <c r="DJ311" s="79"/>
      <c r="DK311" s="79"/>
      <c r="DL311" s="79"/>
      <c r="DM311" s="79"/>
      <c r="DN311" s="79"/>
      <c r="DO311" s="79"/>
      <c r="DP311" s="79"/>
      <c r="DQ311" s="79"/>
      <c r="DR311" s="79"/>
      <c r="DS311" s="79"/>
      <c r="DT311" s="79"/>
    </row>
    <row r="312" spans="105:124" ht="7.5" customHeight="1">
      <c r="DA312" s="79"/>
      <c r="DB312" s="79"/>
      <c r="DC312" s="79"/>
      <c r="DD312" s="79"/>
      <c r="DE312" s="79"/>
      <c r="DF312" s="79"/>
      <c r="DG312" s="79"/>
      <c r="DH312" s="79"/>
      <c r="DI312" s="79"/>
      <c r="DJ312" s="79"/>
      <c r="DK312" s="79"/>
      <c r="DL312" s="79"/>
      <c r="DM312" s="79"/>
      <c r="DN312" s="79"/>
      <c r="DO312" s="79"/>
      <c r="DP312" s="79"/>
      <c r="DQ312" s="79"/>
      <c r="DR312" s="79"/>
      <c r="DS312" s="79"/>
      <c r="DT312" s="79"/>
    </row>
    <row r="313" spans="105:124" ht="7.5" customHeight="1">
      <c r="DA313" s="79"/>
      <c r="DB313" s="79"/>
      <c r="DC313" s="79"/>
      <c r="DD313" s="79"/>
      <c r="DE313" s="79"/>
      <c r="DF313" s="79"/>
      <c r="DG313" s="79"/>
      <c r="DH313" s="79"/>
      <c r="DI313" s="79"/>
      <c r="DJ313" s="79"/>
      <c r="DK313" s="79"/>
      <c r="DL313" s="79"/>
      <c r="DM313" s="79"/>
      <c r="DN313" s="79"/>
      <c r="DO313" s="79"/>
      <c r="DP313" s="79"/>
      <c r="DQ313" s="79"/>
      <c r="DR313" s="79"/>
      <c r="DS313" s="79"/>
      <c r="DT313" s="79"/>
    </row>
    <row r="314" spans="105:124" ht="7.5" customHeight="1">
      <c r="DA314" s="79"/>
      <c r="DB314" s="79"/>
      <c r="DC314" s="79"/>
      <c r="DD314" s="79"/>
      <c r="DE314" s="79"/>
      <c r="DF314" s="79"/>
      <c r="DG314" s="79"/>
      <c r="DH314" s="79"/>
      <c r="DI314" s="79"/>
      <c r="DJ314" s="79"/>
      <c r="DK314" s="79"/>
      <c r="DL314" s="79"/>
      <c r="DM314" s="79"/>
      <c r="DN314" s="79"/>
      <c r="DO314" s="79"/>
      <c r="DP314" s="79"/>
      <c r="DQ314" s="79"/>
      <c r="DR314" s="79"/>
      <c r="DS314" s="79"/>
      <c r="DT314" s="79"/>
    </row>
    <row r="315" spans="105:124" ht="7.5" customHeight="1">
      <c r="DA315" s="79"/>
      <c r="DB315" s="79"/>
      <c r="DC315" s="79"/>
      <c r="DD315" s="79"/>
      <c r="DE315" s="79"/>
      <c r="DF315" s="79"/>
      <c r="DG315" s="79"/>
      <c r="DH315" s="79"/>
      <c r="DI315" s="79"/>
      <c r="DJ315" s="79"/>
      <c r="DK315" s="79"/>
      <c r="DL315" s="79"/>
      <c r="DM315" s="79"/>
      <c r="DN315" s="79"/>
      <c r="DO315" s="79"/>
      <c r="DP315" s="79"/>
      <c r="DQ315" s="79"/>
      <c r="DR315" s="79"/>
      <c r="DS315" s="79"/>
      <c r="DT315" s="79"/>
    </row>
    <row r="316" spans="105:124" ht="7.5" customHeight="1">
      <c r="DA316" s="79"/>
      <c r="DB316" s="79"/>
      <c r="DC316" s="79"/>
      <c r="DD316" s="79"/>
      <c r="DE316" s="79"/>
      <c r="DF316" s="79"/>
      <c r="DG316" s="79"/>
      <c r="DH316" s="79"/>
      <c r="DI316" s="79"/>
      <c r="DJ316" s="79"/>
      <c r="DK316" s="79"/>
      <c r="DL316" s="79"/>
      <c r="DM316" s="79"/>
      <c r="DN316" s="79"/>
      <c r="DO316" s="79"/>
      <c r="DP316" s="79"/>
      <c r="DQ316" s="79"/>
      <c r="DR316" s="79"/>
      <c r="DS316" s="79"/>
      <c r="DT316" s="79"/>
    </row>
    <row r="317" spans="105:124" ht="7.5" customHeight="1">
      <c r="DA317" s="79"/>
      <c r="DB317" s="79"/>
      <c r="DC317" s="79"/>
      <c r="DD317" s="79"/>
      <c r="DE317" s="79"/>
      <c r="DF317" s="79"/>
      <c r="DG317" s="79"/>
      <c r="DH317" s="79"/>
      <c r="DI317" s="79"/>
      <c r="DJ317" s="79"/>
      <c r="DK317" s="79"/>
      <c r="DL317" s="79"/>
      <c r="DM317" s="79"/>
      <c r="DN317" s="79"/>
      <c r="DO317" s="79"/>
      <c r="DP317" s="79"/>
      <c r="DQ317" s="79"/>
      <c r="DR317" s="79"/>
      <c r="DS317" s="79"/>
      <c r="DT317" s="79"/>
    </row>
    <row r="318" spans="105:124" ht="7.5" customHeight="1">
      <c r="DA318" s="79"/>
      <c r="DB318" s="79"/>
      <c r="DC318" s="79"/>
      <c r="DD318" s="79"/>
      <c r="DE318" s="79"/>
      <c r="DF318" s="79"/>
      <c r="DG318" s="79"/>
      <c r="DH318" s="79"/>
      <c r="DI318" s="79"/>
      <c r="DJ318" s="79"/>
      <c r="DK318" s="79"/>
      <c r="DL318" s="79"/>
      <c r="DM318" s="79"/>
      <c r="DN318" s="79"/>
      <c r="DO318" s="79"/>
      <c r="DP318" s="79"/>
      <c r="DQ318" s="79"/>
      <c r="DR318" s="79"/>
      <c r="DS318" s="79"/>
      <c r="DT318" s="79"/>
    </row>
    <row r="319" spans="105:124" ht="7.5" customHeight="1">
      <c r="DA319" s="79"/>
      <c r="DB319" s="79"/>
      <c r="DC319" s="79"/>
      <c r="DD319" s="79"/>
      <c r="DE319" s="79"/>
      <c r="DF319" s="79"/>
      <c r="DG319" s="79"/>
      <c r="DH319" s="79"/>
      <c r="DI319" s="79"/>
      <c r="DJ319" s="79"/>
      <c r="DK319" s="79"/>
      <c r="DL319" s="79"/>
      <c r="DM319" s="79"/>
      <c r="DN319" s="79"/>
      <c r="DO319" s="79"/>
      <c r="DP319" s="79"/>
      <c r="DQ319" s="79"/>
      <c r="DR319" s="79"/>
      <c r="DS319" s="79"/>
      <c r="DT319" s="79"/>
    </row>
    <row r="320" spans="105:124" ht="7.5" customHeight="1">
      <c r="DA320" s="79"/>
      <c r="DB320" s="79"/>
      <c r="DC320" s="79"/>
      <c r="DD320" s="79"/>
      <c r="DE320" s="79"/>
      <c r="DF320" s="79"/>
      <c r="DG320" s="79"/>
      <c r="DH320" s="79"/>
      <c r="DI320" s="79"/>
      <c r="DJ320" s="79"/>
      <c r="DK320" s="79"/>
      <c r="DL320" s="79"/>
      <c r="DM320" s="79"/>
      <c r="DN320" s="79"/>
      <c r="DO320" s="79"/>
      <c r="DP320" s="79"/>
      <c r="DQ320" s="79"/>
      <c r="DR320" s="79"/>
      <c r="DS320" s="79"/>
      <c r="DT320" s="79"/>
    </row>
    <row r="321" spans="105:124" ht="7.5" customHeight="1">
      <c r="DA321" s="79"/>
      <c r="DB321" s="79"/>
      <c r="DC321" s="79"/>
      <c r="DD321" s="79"/>
      <c r="DE321" s="79"/>
      <c r="DF321" s="79"/>
      <c r="DG321" s="79"/>
      <c r="DH321" s="79"/>
      <c r="DI321" s="79"/>
      <c r="DJ321" s="79"/>
      <c r="DK321" s="79"/>
      <c r="DL321" s="79"/>
      <c r="DM321" s="79"/>
      <c r="DN321" s="79"/>
      <c r="DO321" s="79"/>
      <c r="DP321" s="79"/>
      <c r="DQ321" s="79"/>
      <c r="DR321" s="79"/>
      <c r="DS321" s="79"/>
      <c r="DT321" s="79"/>
    </row>
    <row r="322" spans="105:124" ht="7.5" customHeight="1">
      <c r="DA322" s="79"/>
      <c r="DB322" s="79"/>
      <c r="DC322" s="79"/>
      <c r="DD322" s="79"/>
      <c r="DE322" s="79"/>
      <c r="DF322" s="79"/>
      <c r="DG322" s="79"/>
      <c r="DH322" s="79"/>
      <c r="DI322" s="79"/>
      <c r="DJ322" s="79"/>
      <c r="DK322" s="79"/>
      <c r="DL322" s="79"/>
      <c r="DM322" s="79"/>
      <c r="DN322" s="79"/>
      <c r="DO322" s="79"/>
      <c r="DP322" s="79"/>
      <c r="DQ322" s="79"/>
      <c r="DR322" s="79"/>
      <c r="DS322" s="79"/>
      <c r="DT322" s="79"/>
    </row>
    <row r="323" spans="105:124" ht="7.5" customHeight="1">
      <c r="DA323" s="79"/>
      <c r="DB323" s="79"/>
      <c r="DC323" s="79"/>
      <c r="DD323" s="79"/>
      <c r="DE323" s="79"/>
      <c r="DF323" s="79"/>
      <c r="DG323" s="79"/>
      <c r="DH323" s="79"/>
      <c r="DI323" s="79"/>
      <c r="DJ323" s="79"/>
      <c r="DK323" s="79"/>
      <c r="DL323" s="79"/>
      <c r="DM323" s="79"/>
      <c r="DN323" s="79"/>
      <c r="DO323" s="79"/>
      <c r="DP323" s="79"/>
      <c r="DQ323" s="79"/>
      <c r="DR323" s="79"/>
      <c r="DS323" s="79"/>
      <c r="DT323" s="79"/>
    </row>
    <row r="324" spans="105:124" ht="7.5" customHeight="1">
      <c r="DA324" s="79"/>
      <c r="DB324" s="79"/>
      <c r="DC324" s="79"/>
      <c r="DD324" s="79"/>
      <c r="DE324" s="79"/>
      <c r="DF324" s="79"/>
      <c r="DG324" s="79"/>
      <c r="DH324" s="79"/>
      <c r="DI324" s="79"/>
      <c r="DJ324" s="79"/>
      <c r="DK324" s="79"/>
      <c r="DL324" s="79"/>
      <c r="DM324" s="79"/>
      <c r="DN324" s="79"/>
      <c r="DO324" s="79"/>
      <c r="DP324" s="79"/>
      <c r="DQ324" s="79"/>
      <c r="DR324" s="79"/>
      <c r="DS324" s="79"/>
      <c r="DT324" s="79"/>
    </row>
    <row r="325" spans="105:124" ht="7.5" customHeight="1">
      <c r="DA325" s="79"/>
      <c r="DB325" s="79"/>
      <c r="DC325" s="79"/>
      <c r="DD325" s="79"/>
      <c r="DE325" s="79"/>
      <c r="DF325" s="79"/>
      <c r="DG325" s="79"/>
      <c r="DH325" s="79"/>
      <c r="DI325" s="79"/>
      <c r="DJ325" s="79"/>
      <c r="DK325" s="79"/>
      <c r="DL325" s="79"/>
      <c r="DM325" s="79"/>
      <c r="DN325" s="79"/>
      <c r="DO325" s="79"/>
      <c r="DP325" s="79"/>
      <c r="DQ325" s="79"/>
      <c r="DR325" s="79"/>
      <c r="DS325" s="79"/>
      <c r="DT325" s="79"/>
    </row>
    <row r="326" spans="105:124" ht="7.5" customHeight="1">
      <c r="DA326" s="79"/>
      <c r="DB326" s="79"/>
      <c r="DC326" s="79"/>
      <c r="DD326" s="79"/>
      <c r="DE326" s="79"/>
      <c r="DF326" s="79"/>
      <c r="DG326" s="79"/>
      <c r="DH326" s="79"/>
      <c r="DI326" s="79"/>
      <c r="DJ326" s="79"/>
      <c r="DK326" s="79"/>
      <c r="DL326" s="79"/>
      <c r="DM326" s="79"/>
      <c r="DN326" s="79"/>
      <c r="DO326" s="79"/>
      <c r="DP326" s="79"/>
      <c r="DQ326" s="79"/>
      <c r="DR326" s="79"/>
      <c r="DS326" s="79"/>
      <c r="DT326" s="79"/>
    </row>
    <row r="327" spans="105:124" ht="7.5" customHeight="1">
      <c r="DA327" s="79"/>
      <c r="DB327" s="79"/>
      <c r="DC327" s="79"/>
      <c r="DD327" s="79"/>
      <c r="DE327" s="79"/>
      <c r="DF327" s="79"/>
      <c r="DG327" s="79"/>
      <c r="DH327" s="79"/>
      <c r="DI327" s="79"/>
      <c r="DJ327" s="79"/>
      <c r="DK327" s="79"/>
      <c r="DL327" s="79"/>
      <c r="DM327" s="79"/>
      <c r="DN327" s="79"/>
      <c r="DO327" s="79"/>
      <c r="DP327" s="79"/>
      <c r="DQ327" s="79"/>
      <c r="DR327" s="79"/>
      <c r="DS327" s="79"/>
      <c r="DT327" s="79"/>
    </row>
    <row r="328" spans="105:124" ht="7.5" customHeight="1">
      <c r="DA328" s="79"/>
      <c r="DB328" s="79"/>
      <c r="DC328" s="79"/>
      <c r="DD328" s="79"/>
      <c r="DE328" s="79"/>
      <c r="DF328" s="79"/>
      <c r="DG328" s="79"/>
      <c r="DH328" s="79"/>
      <c r="DI328" s="79"/>
      <c r="DJ328" s="79"/>
      <c r="DK328" s="79"/>
      <c r="DL328" s="79"/>
      <c r="DM328" s="79"/>
      <c r="DN328" s="79"/>
      <c r="DO328" s="79"/>
      <c r="DP328" s="79"/>
      <c r="DQ328" s="79"/>
      <c r="DR328" s="79"/>
      <c r="DS328" s="79"/>
      <c r="DT328" s="79"/>
    </row>
    <row r="329" spans="105:124" ht="7.5" customHeight="1">
      <c r="DA329" s="79"/>
      <c r="DB329" s="79"/>
      <c r="DC329" s="79"/>
      <c r="DD329" s="79"/>
      <c r="DE329" s="79"/>
      <c r="DF329" s="79"/>
      <c r="DG329" s="79"/>
      <c r="DH329" s="79"/>
      <c r="DI329" s="79"/>
      <c r="DJ329" s="79"/>
      <c r="DK329" s="79"/>
      <c r="DL329" s="79"/>
      <c r="DM329" s="79"/>
      <c r="DN329" s="79"/>
      <c r="DO329" s="79"/>
      <c r="DP329" s="79"/>
      <c r="DQ329" s="79"/>
      <c r="DR329" s="79"/>
      <c r="DS329" s="79"/>
      <c r="DT329" s="79"/>
    </row>
    <row r="330" spans="105:124" ht="7.5" customHeight="1">
      <c r="DA330" s="79"/>
      <c r="DB330" s="79"/>
      <c r="DC330" s="79"/>
      <c r="DD330" s="79"/>
      <c r="DE330" s="79"/>
      <c r="DF330" s="79"/>
      <c r="DG330" s="79"/>
      <c r="DH330" s="79"/>
      <c r="DI330" s="79"/>
      <c r="DJ330" s="79"/>
      <c r="DK330" s="79"/>
      <c r="DL330" s="79"/>
      <c r="DM330" s="79"/>
      <c r="DN330" s="79"/>
      <c r="DO330" s="79"/>
      <c r="DP330" s="79"/>
      <c r="DQ330" s="79"/>
      <c r="DR330" s="79"/>
      <c r="DS330" s="79"/>
      <c r="DT330" s="79"/>
    </row>
    <row r="331" spans="105:124" ht="7.5" customHeight="1">
      <c r="DA331" s="79"/>
      <c r="DB331" s="79"/>
      <c r="DC331" s="79"/>
      <c r="DD331" s="79"/>
      <c r="DE331" s="79"/>
      <c r="DF331" s="79"/>
      <c r="DG331" s="79"/>
      <c r="DH331" s="79"/>
      <c r="DI331" s="79"/>
      <c r="DJ331" s="79"/>
      <c r="DK331" s="79"/>
      <c r="DL331" s="79"/>
      <c r="DM331" s="79"/>
      <c r="DN331" s="79"/>
      <c r="DO331" s="79"/>
      <c r="DP331" s="79"/>
      <c r="DQ331" s="79"/>
      <c r="DR331" s="79"/>
      <c r="DS331" s="79"/>
      <c r="DT331" s="79"/>
    </row>
    <row r="332" spans="105:124" ht="7.5" customHeight="1">
      <c r="DA332" s="79"/>
      <c r="DB332" s="79"/>
      <c r="DC332" s="79"/>
      <c r="DD332" s="79"/>
      <c r="DE332" s="79"/>
      <c r="DF332" s="79"/>
      <c r="DG332" s="79"/>
      <c r="DH332" s="79"/>
      <c r="DI332" s="79"/>
      <c r="DJ332" s="79"/>
      <c r="DK332" s="79"/>
      <c r="DL332" s="79"/>
      <c r="DM332" s="79"/>
      <c r="DN332" s="79"/>
      <c r="DO332" s="79"/>
      <c r="DP332" s="79"/>
      <c r="DQ332" s="79"/>
      <c r="DR332" s="79"/>
      <c r="DS332" s="79"/>
      <c r="DT332" s="79"/>
    </row>
    <row r="333" spans="105:124" ht="7.5" customHeight="1">
      <c r="DA333" s="79"/>
      <c r="DB333" s="79"/>
      <c r="DC333" s="79"/>
      <c r="DD333" s="79"/>
      <c r="DE333" s="79"/>
      <c r="DF333" s="79"/>
      <c r="DG333" s="79"/>
      <c r="DH333" s="79"/>
      <c r="DI333" s="79"/>
      <c r="DJ333" s="79"/>
      <c r="DK333" s="79"/>
      <c r="DL333" s="79"/>
      <c r="DM333" s="79"/>
      <c r="DN333" s="79"/>
      <c r="DO333" s="79"/>
      <c r="DP333" s="79"/>
      <c r="DQ333" s="79"/>
      <c r="DR333" s="79"/>
      <c r="DS333" s="79"/>
      <c r="DT333" s="79"/>
    </row>
    <row r="334" spans="105:124" ht="7.5" customHeight="1">
      <c r="DA334" s="79"/>
      <c r="DB334" s="79"/>
      <c r="DC334" s="79"/>
      <c r="DD334" s="79"/>
      <c r="DE334" s="79"/>
      <c r="DF334" s="79"/>
      <c r="DG334" s="79"/>
      <c r="DH334" s="79"/>
      <c r="DI334" s="79"/>
      <c r="DJ334" s="79"/>
      <c r="DK334" s="79"/>
      <c r="DL334" s="79"/>
      <c r="DM334" s="79"/>
      <c r="DN334" s="79"/>
      <c r="DO334" s="79"/>
      <c r="DP334" s="79"/>
      <c r="DQ334" s="79"/>
      <c r="DR334" s="79"/>
      <c r="DS334" s="79"/>
      <c r="DT334" s="79"/>
    </row>
    <row r="335" spans="105:124" ht="7.5" customHeight="1">
      <c r="DA335" s="79"/>
      <c r="DB335" s="79"/>
      <c r="DC335" s="79"/>
      <c r="DD335" s="79"/>
      <c r="DE335" s="79"/>
      <c r="DF335" s="79"/>
      <c r="DG335" s="79"/>
      <c r="DH335" s="79"/>
      <c r="DI335" s="79"/>
      <c r="DJ335" s="79"/>
      <c r="DK335" s="79"/>
      <c r="DL335" s="79"/>
      <c r="DM335" s="79"/>
      <c r="DN335" s="79"/>
      <c r="DO335" s="79"/>
      <c r="DP335" s="79"/>
      <c r="DQ335" s="79"/>
      <c r="DR335" s="79"/>
      <c r="DS335" s="79"/>
      <c r="DT335" s="79"/>
    </row>
    <row r="336" spans="105:124" ht="7.5" customHeight="1">
      <c r="DA336" s="79"/>
      <c r="DB336" s="79"/>
      <c r="DC336" s="79"/>
      <c r="DD336" s="79"/>
      <c r="DE336" s="79"/>
      <c r="DF336" s="79"/>
      <c r="DG336" s="79"/>
      <c r="DH336" s="79"/>
      <c r="DI336" s="79"/>
      <c r="DJ336" s="79"/>
      <c r="DK336" s="79"/>
      <c r="DL336" s="79"/>
      <c r="DM336" s="79"/>
      <c r="DN336" s="79"/>
      <c r="DO336" s="79"/>
      <c r="DP336" s="79"/>
      <c r="DQ336" s="79"/>
      <c r="DR336" s="79"/>
      <c r="DS336" s="79"/>
      <c r="DT336" s="79"/>
    </row>
    <row r="337" spans="105:124" ht="7.5" customHeight="1">
      <c r="DA337" s="79"/>
      <c r="DB337" s="79"/>
      <c r="DC337" s="79"/>
      <c r="DD337" s="79"/>
      <c r="DE337" s="79"/>
      <c r="DF337" s="79"/>
      <c r="DG337" s="79"/>
      <c r="DH337" s="79"/>
      <c r="DI337" s="79"/>
      <c r="DJ337" s="79"/>
      <c r="DK337" s="79"/>
      <c r="DL337" s="79"/>
      <c r="DM337" s="79"/>
      <c r="DN337" s="79"/>
      <c r="DO337" s="79"/>
      <c r="DP337" s="79"/>
      <c r="DQ337" s="79"/>
      <c r="DR337" s="79"/>
      <c r="DS337" s="79"/>
      <c r="DT337" s="79"/>
    </row>
    <row r="338" spans="105:124" ht="7.5" customHeight="1">
      <c r="DA338" s="79"/>
      <c r="DB338" s="79"/>
      <c r="DC338" s="79"/>
      <c r="DD338" s="79"/>
      <c r="DE338" s="79"/>
      <c r="DF338" s="79"/>
      <c r="DG338" s="79"/>
      <c r="DH338" s="79"/>
      <c r="DI338" s="79"/>
      <c r="DJ338" s="79"/>
      <c r="DK338" s="79"/>
      <c r="DL338" s="79"/>
      <c r="DM338" s="79"/>
      <c r="DN338" s="79"/>
      <c r="DO338" s="79"/>
      <c r="DP338" s="79"/>
      <c r="DQ338" s="79"/>
      <c r="DR338" s="79"/>
      <c r="DS338" s="79"/>
      <c r="DT338" s="79"/>
    </row>
    <row r="339" spans="105:124" ht="7.5" customHeight="1">
      <c r="DA339" s="79"/>
      <c r="DB339" s="79"/>
      <c r="DC339" s="79"/>
      <c r="DD339" s="79"/>
      <c r="DE339" s="79"/>
      <c r="DF339" s="79"/>
      <c r="DG339" s="79"/>
      <c r="DH339" s="79"/>
      <c r="DI339" s="79"/>
      <c r="DJ339" s="79"/>
      <c r="DK339" s="79"/>
      <c r="DL339" s="79"/>
      <c r="DM339" s="79"/>
      <c r="DN339" s="79"/>
      <c r="DO339" s="79"/>
      <c r="DP339" s="79"/>
      <c r="DQ339" s="79"/>
      <c r="DR339" s="79"/>
      <c r="DS339" s="79"/>
      <c r="DT339" s="79"/>
    </row>
    <row r="340" spans="105:124" ht="7.5" customHeight="1">
      <c r="DA340" s="79"/>
      <c r="DB340" s="79"/>
      <c r="DC340" s="79"/>
      <c r="DD340" s="79"/>
      <c r="DE340" s="79"/>
      <c r="DF340" s="79"/>
      <c r="DG340" s="79"/>
      <c r="DH340" s="79"/>
      <c r="DI340" s="79"/>
      <c r="DJ340" s="79"/>
      <c r="DK340" s="79"/>
      <c r="DL340" s="79"/>
      <c r="DM340" s="79"/>
      <c r="DN340" s="79"/>
      <c r="DO340" s="79"/>
      <c r="DP340" s="79"/>
      <c r="DQ340" s="79"/>
      <c r="DR340" s="79"/>
      <c r="DS340" s="79"/>
      <c r="DT340" s="79"/>
    </row>
    <row r="341" spans="105:124" ht="7.5" customHeight="1">
      <c r="DA341" s="79"/>
      <c r="DB341" s="79"/>
      <c r="DC341" s="79"/>
      <c r="DD341" s="79"/>
      <c r="DE341" s="79"/>
      <c r="DF341" s="79"/>
      <c r="DG341" s="79"/>
      <c r="DH341" s="79"/>
      <c r="DI341" s="79"/>
      <c r="DJ341" s="79"/>
      <c r="DK341" s="79"/>
      <c r="DL341" s="79"/>
      <c r="DM341" s="79"/>
      <c r="DN341" s="79"/>
      <c r="DO341" s="79"/>
      <c r="DP341" s="79"/>
      <c r="DQ341" s="79"/>
      <c r="DR341" s="79"/>
      <c r="DS341" s="79"/>
      <c r="DT341" s="79"/>
    </row>
    <row r="342" spans="105:124" ht="7.5" customHeight="1">
      <c r="DA342" s="79"/>
      <c r="DB342" s="79"/>
      <c r="DC342" s="79"/>
      <c r="DD342" s="79"/>
      <c r="DE342" s="79"/>
      <c r="DF342" s="79"/>
      <c r="DG342" s="79"/>
      <c r="DH342" s="79"/>
      <c r="DI342" s="79"/>
      <c r="DJ342" s="79"/>
      <c r="DK342" s="79"/>
      <c r="DL342" s="79"/>
      <c r="DM342" s="79"/>
      <c r="DN342" s="79"/>
      <c r="DO342" s="79"/>
      <c r="DP342" s="79"/>
      <c r="DQ342" s="79"/>
      <c r="DR342" s="79"/>
      <c r="DS342" s="79"/>
      <c r="DT342" s="79"/>
    </row>
    <row r="343" spans="105:124" ht="7.5" customHeight="1">
      <c r="DA343" s="79"/>
      <c r="DB343" s="79"/>
      <c r="DC343" s="79"/>
      <c r="DD343" s="79"/>
      <c r="DE343" s="79"/>
      <c r="DF343" s="79"/>
      <c r="DG343" s="79"/>
      <c r="DH343" s="79"/>
      <c r="DI343" s="79"/>
      <c r="DJ343" s="79"/>
      <c r="DK343" s="79"/>
      <c r="DL343" s="79"/>
      <c r="DM343" s="79"/>
      <c r="DN343" s="79"/>
      <c r="DO343" s="79"/>
      <c r="DP343" s="79"/>
      <c r="DQ343" s="79"/>
      <c r="DR343" s="79"/>
      <c r="DS343" s="79"/>
      <c r="DT343" s="79"/>
    </row>
    <row r="344" spans="105:124" ht="7.5" customHeight="1">
      <c r="DA344" s="79"/>
      <c r="DB344" s="79"/>
      <c r="DC344" s="79"/>
      <c r="DD344" s="79"/>
      <c r="DE344" s="79"/>
      <c r="DF344" s="79"/>
      <c r="DG344" s="79"/>
      <c r="DH344" s="79"/>
      <c r="DI344" s="79"/>
      <c r="DJ344" s="79"/>
      <c r="DK344" s="79"/>
      <c r="DL344" s="79"/>
      <c r="DM344" s="79"/>
      <c r="DN344" s="79"/>
      <c r="DO344" s="79"/>
      <c r="DP344" s="79"/>
      <c r="DQ344" s="79"/>
      <c r="DR344" s="79"/>
      <c r="DS344" s="79"/>
      <c r="DT344" s="79"/>
    </row>
    <row r="345" spans="105:124" ht="7.5" customHeight="1">
      <c r="DA345" s="79"/>
      <c r="DB345" s="79"/>
      <c r="DC345" s="79"/>
      <c r="DD345" s="79"/>
      <c r="DE345" s="79"/>
      <c r="DF345" s="79"/>
      <c r="DG345" s="79"/>
      <c r="DH345" s="79"/>
      <c r="DI345" s="79"/>
      <c r="DJ345" s="79"/>
      <c r="DK345" s="79"/>
      <c r="DL345" s="79"/>
      <c r="DM345" s="79"/>
      <c r="DN345" s="79"/>
      <c r="DO345" s="79"/>
      <c r="DP345" s="79"/>
      <c r="DQ345" s="79"/>
      <c r="DR345" s="79"/>
      <c r="DS345" s="79"/>
      <c r="DT345" s="79"/>
    </row>
    <row r="346" spans="105:124" ht="7.5" customHeight="1">
      <c r="DA346" s="79"/>
      <c r="DB346" s="79"/>
      <c r="DC346" s="79"/>
      <c r="DD346" s="79"/>
      <c r="DE346" s="79"/>
      <c r="DF346" s="79"/>
      <c r="DG346" s="79"/>
      <c r="DH346" s="79"/>
      <c r="DI346" s="79"/>
      <c r="DJ346" s="79"/>
      <c r="DK346" s="79"/>
      <c r="DL346" s="79"/>
      <c r="DM346" s="79"/>
      <c r="DN346" s="79"/>
      <c r="DO346" s="79"/>
      <c r="DP346" s="79"/>
      <c r="DQ346" s="79"/>
      <c r="DR346" s="79"/>
      <c r="DS346" s="79"/>
      <c r="DT346" s="79"/>
    </row>
    <row r="347" spans="105:124" ht="7.5" customHeight="1">
      <c r="DA347" s="79"/>
      <c r="DB347" s="79"/>
      <c r="DC347" s="79"/>
      <c r="DD347" s="79"/>
      <c r="DE347" s="79"/>
      <c r="DF347" s="79"/>
      <c r="DG347" s="79"/>
      <c r="DH347" s="79"/>
      <c r="DI347" s="79"/>
      <c r="DJ347" s="79"/>
      <c r="DK347" s="79"/>
      <c r="DL347" s="79"/>
      <c r="DM347" s="79"/>
      <c r="DN347" s="79"/>
      <c r="DO347" s="79"/>
      <c r="DP347" s="79"/>
      <c r="DQ347" s="79"/>
      <c r="DR347" s="79"/>
      <c r="DS347" s="79"/>
      <c r="DT347" s="79"/>
    </row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</sheetData>
  <sheetProtection/>
  <mergeCells count="74">
    <mergeCell ref="D70:G71"/>
    <mergeCell ref="T32:W34"/>
    <mergeCell ref="C33:S36"/>
    <mergeCell ref="T35:BH36"/>
    <mergeCell ref="BA55:BH56"/>
    <mergeCell ref="BA57:BH58"/>
    <mergeCell ref="AS55:AZ56"/>
    <mergeCell ref="AS57:AZ58"/>
    <mergeCell ref="AP59:BB60"/>
    <mergeCell ref="BC59:BH60"/>
    <mergeCell ref="P59:AB60"/>
    <mergeCell ref="AC59:AO60"/>
    <mergeCell ref="C61:O62"/>
    <mergeCell ref="P61:AB62"/>
    <mergeCell ref="AC61:AO62"/>
    <mergeCell ref="AP61:BB62"/>
    <mergeCell ref="AI32:AK34"/>
    <mergeCell ref="AL32:BH34"/>
    <mergeCell ref="X32:AH34"/>
    <mergeCell ref="M49:AR58"/>
    <mergeCell ref="AL46:BH48"/>
    <mergeCell ref="AH46:AK48"/>
    <mergeCell ref="J42:AG48"/>
    <mergeCell ref="AH42:BH45"/>
    <mergeCell ref="C49:L50"/>
    <mergeCell ref="C42:I43"/>
    <mergeCell ref="W5:BH5"/>
    <mergeCell ref="C7:U8"/>
    <mergeCell ref="V7:AR8"/>
    <mergeCell ref="AS7:AU8"/>
    <mergeCell ref="C27:K28"/>
    <mergeCell ref="M27:AP31"/>
    <mergeCell ref="AQ29:AT31"/>
    <mergeCell ref="AU29:BD31"/>
    <mergeCell ref="BE29:BH31"/>
    <mergeCell ref="C20:I21"/>
    <mergeCell ref="AV7:BC8"/>
    <mergeCell ref="C37:K38"/>
    <mergeCell ref="AF9:BE10"/>
    <mergeCell ref="AC9:AE10"/>
    <mergeCell ref="C9:AB10"/>
    <mergeCell ref="AI24:AK26"/>
    <mergeCell ref="AL24:BH26"/>
    <mergeCell ref="J20:AH26"/>
    <mergeCell ref="AH17:AK19"/>
    <mergeCell ref="B1:BI1"/>
    <mergeCell ref="BD7:BH8"/>
    <mergeCell ref="AY3:BH3"/>
    <mergeCell ref="W4:BH4"/>
    <mergeCell ref="AU17:BH19"/>
    <mergeCell ref="C11:J15"/>
    <mergeCell ref="AL17:AO19"/>
    <mergeCell ref="AP17:AT19"/>
    <mergeCell ref="BF9:BH10"/>
    <mergeCell ref="M11:BH16"/>
    <mergeCell ref="C82:BH83"/>
    <mergeCell ref="AE84:AQ86"/>
    <mergeCell ref="AR84:BH86"/>
    <mergeCell ref="N179:O179"/>
    <mergeCell ref="AU39:BD41"/>
    <mergeCell ref="BE39:BH41"/>
    <mergeCell ref="M37:AP41"/>
    <mergeCell ref="AQ39:AT41"/>
    <mergeCell ref="BC61:BH62"/>
    <mergeCell ref="C59:O60"/>
    <mergeCell ref="K180:M180"/>
    <mergeCell ref="AR87:BH88"/>
    <mergeCell ref="C84:N86"/>
    <mergeCell ref="C87:N88"/>
    <mergeCell ref="O87:Z88"/>
    <mergeCell ref="AA87:AD88"/>
    <mergeCell ref="AE87:AQ88"/>
    <mergeCell ref="O84:Z86"/>
    <mergeCell ref="AA84:AD86"/>
  </mergeCells>
  <printOptions horizontalCentered="1"/>
  <pageMargins left="0.7480314960629921" right="0.35433070866141736" top="0.3937007874015748" bottom="0.3937007874015748" header="0.1968503937007874" footer="0.1968503937007874"/>
  <pageSetup horizontalDpi="300" verticalDpi="300" orientation="portrait" paperSize="9" scale="94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2013-01-22T08:32:57Z</cp:lastPrinted>
  <dcterms:created xsi:type="dcterms:W3CDTF">2003-10-18T11:05:50Z</dcterms:created>
  <dcterms:modified xsi:type="dcterms:W3CDTF">2021-03-17T08:55:41Z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