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Заявление " sheetId="1" r:id="rId1"/>
    <sheet name="Формула числа прописью" sheetId="2" state="hidden" r:id="rId2"/>
  </sheets>
  <definedNames>
    <definedName name="номер_месяца">'Заявление '!$B$130</definedName>
    <definedName name="_xlnm.Print_Area" localSheetId="0">'Заявление '!$C$3:$AK$62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<sst xmlns="http://schemas.openxmlformats.org/spreadsheetml/2006/main" count="118" uniqueCount="94">
  <si>
    <t>"</t>
  </si>
  <si>
    <t>г.</t>
  </si>
  <si>
    <t>ЗАЯВЛЕНИЕ</t>
  </si>
  <si>
    <t>(подпись)</t>
  </si>
  <si>
    <t>(инициалы, фамилия)</t>
  </si>
  <si>
    <t>М.П.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</si>
  <si>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</si>
  <si>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</si>
  <si>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</si>
  <si>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</si>
  <si>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</si>
  <si>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</si>
  <si>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</si>
  <si>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</si>
  <si>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</si>
  <si>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</si>
  <si>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</si>
  <si>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</si>
  <si>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</si>
  <si>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</si>
  <si>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</si>
  <si>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</si>
  <si>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</si>
  <si>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</si>
  <si>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</si>
  <si>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</si>
  <si>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</si>
  <si>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</si>
  <si>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</si>
  <si>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</si>
  <si>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</si>
  <si>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</si>
  <si>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</si>
  <si>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</si>
  <si>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</si>
  <si>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</si>
  <si>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</si>
  <si>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</si>
  <si>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</si>
  <si>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</si>
  <si>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</si>
  <si>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</si>
  <si>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</si>
  <si>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</si>
  <si>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</si>
  <si>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</si>
  <si>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</si>
  <si>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</si>
  <si>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</si>
  <si>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</si>
  <si>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(наименование организации или фамилия, собственное имя, отчество</t>
  </si>
  <si>
    <t>1.</t>
  </si>
  <si>
    <t>2.</t>
  </si>
  <si>
    <t>индивидуальный предприниматель</t>
  </si>
  <si>
    <t>(уполномоченное лицо, представитель)</t>
  </si>
  <si>
    <t>(вид документа, удостоверяющего личность, серия (при наличии),</t>
  </si>
  <si>
    <t>номер, дата выдачи, государственный орган, выдавший документ)</t>
  </si>
  <si>
    <t>Форма действует с 12.05.2009 года</t>
  </si>
  <si>
    <t>к постановлению Министерства по налогам и сборам Республики Беларусь 29.11.2007 № 114</t>
  </si>
  <si>
    <t>(в редакции постановления Министерства по налогам и сборам Республики Беларусь 01.04.2009 № 34, с изм. и доп., внес. Пост. МНС РБ 01.04.2009 № 34)</t>
  </si>
  <si>
    <t>Приложение 5</t>
  </si>
  <si>
    <t>В инспекцию МНС по</t>
  </si>
  <si>
    <t>адрес места нахождения или жительства;</t>
  </si>
  <si>
    <t>наименование государственного органа, иной государственной организации,</t>
  </si>
  <si>
    <t>осуществивших государственную регистрацию; регистрационный номер</t>
  </si>
  <si>
    <t>в Едином государственном регистре юридических лиц и индивидуальных</t>
  </si>
  <si>
    <t>предпринимателей; номер и дата выдачи специального разрешения (лицензии)</t>
  </si>
  <si>
    <t>Учетный номер плательщика</t>
  </si>
  <si>
    <t>об изменении общего количества объектов налогообложения налога</t>
  </si>
  <si>
    <t>на игорный бизнес, зарегистрированных в инспекции МНС</t>
  </si>
  <si>
    <t>№</t>
  </si>
  <si>
    <t>(присваивается инспекцией МНС)</t>
  </si>
  <si>
    <t>Прошу изменить общее количество объектов налогообложения налога на игорный бизнес каждого вида:</t>
  </si>
  <si>
    <t>№ п/п</t>
  </si>
  <si>
    <t>общее количество объектов налогообложения (гр. 3 – гр. 7 + гр. 8)</t>
  </si>
  <si>
    <t>зарегистрировать новые объекты налогообложения</t>
  </si>
  <si>
    <t>снять с регистрации</t>
  </si>
  <si>
    <t>новый адрес использования</t>
  </si>
  <si>
    <t>Изменение общего количества объектов налогообложения каждого вида</t>
  </si>
  <si>
    <t>адрес использования</t>
  </si>
  <si>
    <t>заводской (инвентарный) номер</t>
  </si>
  <si>
    <t>количество</t>
  </si>
  <si>
    <t>Зарегистрировано согласно свидетельству</t>
  </si>
  <si>
    <t xml:space="preserve">№ </t>
  </si>
  <si>
    <t>от "</t>
  </si>
  <si>
    <t>Вид объекта налогообложения</t>
  </si>
  <si>
    <t xml:space="preserve">Итого по игровым столам </t>
  </si>
  <si>
    <t>Итого по игровым автоматам</t>
  </si>
  <si>
    <t xml:space="preserve">Итого по кассам тотализаторов </t>
  </si>
  <si>
    <t>Итого по кассам букмекерских контор</t>
  </si>
  <si>
    <t>ВСЕГО</t>
  </si>
  <si>
    <t>х</t>
  </si>
  <si>
    <t>С заявлением представляются:</t>
  </si>
  <si>
    <t>Руководитель организации,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</si>
</sst>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11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4" fontId="12" fillId="35" borderId="0" xfId="0" applyNumberFormat="1" applyFont="1" applyFill="1" applyBorder="1" applyAlignment="1" applyProtection="1">
      <alignment horizontal="right"/>
      <protection locked="0"/>
    </xf>
    <xf numFmtId="0" fontId="11" fillId="35" borderId="0" xfId="0" applyNumberFormat="1" applyFont="1" applyFill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/>
      <protection locked="0"/>
    </xf>
    <xf numFmtId="0" fontId="11" fillId="35" borderId="0" xfId="0" applyNumberFormat="1" applyFont="1" applyFill="1" applyAlignment="1" applyProtection="1">
      <alignment/>
      <protection locked="0"/>
    </xf>
    <xf numFmtId="4" fontId="12" fillId="35" borderId="0" xfId="0" applyNumberFormat="1" applyFont="1" applyFill="1" applyAlignment="1" applyProtection="1">
      <alignment horizontal="right"/>
      <protection locked="0"/>
    </xf>
    <xf numFmtId="0" fontId="15" fillId="35" borderId="0" xfId="0" applyFont="1" applyFill="1" applyAlignment="1" applyProtection="1">
      <alignment/>
      <protection locked="0"/>
    </xf>
    <xf numFmtId="0" fontId="11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 horizontal="left"/>
      <protection hidden="1"/>
    </xf>
    <xf numFmtId="0" fontId="11" fillId="35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 horizontal="center"/>
      <protection hidden="1"/>
    </xf>
    <xf numFmtId="0" fontId="14" fillId="35" borderId="0" xfId="0" applyNumberFormat="1" applyFont="1" applyFill="1" applyAlignment="1" applyProtection="1">
      <alignment/>
      <protection locked="0"/>
    </xf>
    <xf numFmtId="176" fontId="11" fillId="35" borderId="0" xfId="0" applyNumberFormat="1" applyFont="1" applyFill="1" applyBorder="1" applyAlignment="1" applyProtection="1">
      <alignment horizontal="left"/>
      <protection hidden="1"/>
    </xf>
    <xf numFmtId="0" fontId="16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right"/>
      <protection locked="0"/>
    </xf>
    <xf numFmtId="0" fontId="11" fillId="35" borderId="0" xfId="0" applyNumberFormat="1" applyFont="1" applyFill="1" applyAlignment="1" applyProtection="1">
      <alignment horizontal="right"/>
      <protection locked="0"/>
    </xf>
    <xf numFmtId="0" fontId="14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horizontal="center"/>
      <protection locked="0"/>
    </xf>
    <xf numFmtId="0" fontId="11" fillId="35" borderId="0" xfId="0" applyNumberFormat="1" applyFont="1" applyFill="1" applyAlignment="1" applyProtection="1">
      <alignment/>
      <protection locked="0"/>
    </xf>
    <xf numFmtId="183" fontId="11" fillId="35" borderId="0" xfId="0" applyNumberFormat="1" applyFont="1" applyFill="1" applyAlignment="1" applyProtection="1">
      <alignment/>
      <protection hidden="1"/>
    </xf>
    <xf numFmtId="2" fontId="11" fillId="35" borderId="0" xfId="0" applyNumberFormat="1" applyFont="1" applyFill="1" applyAlignment="1" applyProtection="1">
      <alignment horizontal="right"/>
      <protection hidden="1"/>
    </xf>
    <xf numFmtId="0" fontId="14" fillId="35" borderId="0" xfId="0" applyNumberFormat="1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22" fontId="11" fillId="35" borderId="0" xfId="0" applyNumberFormat="1" applyFont="1" applyFill="1" applyAlignment="1" applyProtection="1">
      <alignment/>
      <protection hidden="1"/>
    </xf>
    <xf numFmtId="0" fontId="13" fillId="35" borderId="0" xfId="0" applyNumberFormat="1" applyFont="1" applyFill="1" applyAlignment="1" applyProtection="1">
      <alignment shrinkToFit="1"/>
      <protection hidden="1"/>
    </xf>
    <xf numFmtId="0" fontId="11" fillId="35" borderId="0" xfId="0" applyNumberFormat="1" applyFont="1" applyFill="1" applyAlignment="1" applyProtection="1">
      <alignment horizontal="left"/>
      <protection hidden="1"/>
    </xf>
    <xf numFmtId="14" fontId="11" fillId="35" borderId="0" xfId="0" applyNumberFormat="1" applyFont="1" applyFill="1" applyAlignment="1" applyProtection="1">
      <alignment/>
      <protection hidden="1"/>
    </xf>
    <xf numFmtId="4" fontId="11" fillId="35" borderId="0" xfId="0" applyNumberFormat="1" applyFont="1" applyFill="1" applyAlignment="1" applyProtection="1">
      <alignment horizontal="right"/>
      <protection hidden="1"/>
    </xf>
    <xf numFmtId="22" fontId="11" fillId="35" borderId="0" xfId="0" applyNumberFormat="1" applyFont="1" applyFill="1" applyAlignment="1" applyProtection="1">
      <alignment/>
      <protection hidden="1"/>
    </xf>
    <xf numFmtId="4" fontId="11" fillId="35" borderId="0" xfId="0" applyNumberFormat="1" applyFont="1" applyFill="1" applyAlignment="1" applyProtection="1">
      <alignment horizontal="left"/>
      <protection hidden="1"/>
    </xf>
    <xf numFmtId="0" fontId="17" fillId="35" borderId="0" xfId="0" applyNumberFormat="1" applyFont="1" applyFill="1" applyAlignment="1" applyProtection="1">
      <alignment/>
      <protection hidden="1"/>
    </xf>
    <xf numFmtId="0" fontId="17" fillId="35" borderId="0" xfId="0" applyNumberFormat="1" applyFont="1" applyFill="1" applyAlignment="1" applyProtection="1">
      <alignment shrinkToFit="1"/>
      <protection hidden="1"/>
    </xf>
    <xf numFmtId="0" fontId="11" fillId="35" borderId="0" xfId="0" applyNumberFormat="1" applyFont="1" applyFill="1" applyAlignment="1" applyProtection="1">
      <alignment horizontal="right"/>
      <protection hidden="1"/>
    </xf>
    <xf numFmtId="3" fontId="11" fillId="35" borderId="0" xfId="0" applyNumberFormat="1" applyFont="1" applyFill="1" applyAlignment="1" applyProtection="1">
      <alignment/>
      <protection hidden="1"/>
    </xf>
    <xf numFmtId="1" fontId="11" fillId="35" borderId="0" xfId="0" applyNumberFormat="1" applyFont="1" applyFill="1" applyAlignment="1" applyProtection="1">
      <alignment horizontal="right"/>
      <protection hidden="1"/>
    </xf>
    <xf numFmtId="0" fontId="11" fillId="35" borderId="0" xfId="0" applyNumberFormat="1" applyFont="1" applyFill="1" applyBorder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 wrapText="1"/>
      <protection locked="0"/>
    </xf>
    <xf numFmtId="0" fontId="7" fillId="35" borderId="0" xfId="0" applyNumberFormat="1" applyFont="1" applyFill="1" applyBorder="1" applyAlignment="1" applyProtection="1">
      <alignment vertical="center" wrapText="1"/>
      <protection/>
    </xf>
    <xf numFmtId="0" fontId="7" fillId="35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7" fillId="36" borderId="19" xfId="0" applyFont="1" applyFill="1" applyBorder="1" applyAlignment="1" applyProtection="1">
      <alignment vertical="center"/>
      <protection locked="0"/>
    </xf>
    <xf numFmtId="0" fontId="7" fillId="36" borderId="18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7" fillId="36" borderId="20" xfId="0" applyFont="1" applyFill="1" applyBorder="1" applyAlignment="1" applyProtection="1">
      <alignment vertical="center"/>
      <protection locked="0"/>
    </xf>
    <xf numFmtId="0" fontId="7" fillId="36" borderId="18" xfId="0" applyFont="1" applyFill="1" applyBorder="1" applyAlignment="1" applyProtection="1">
      <alignment horizontal="center" vertical="center"/>
      <protection hidden="1"/>
    </xf>
    <xf numFmtId="0" fontId="7" fillId="36" borderId="18" xfId="0" applyFont="1" applyFill="1" applyBorder="1" applyAlignment="1" applyProtection="1">
      <alignment vertical="center"/>
      <protection hidden="1"/>
    </xf>
    <xf numFmtId="0" fontId="7" fillId="34" borderId="0" xfId="0" applyNumberFormat="1" applyFont="1" applyFill="1" applyBorder="1" applyAlignment="1" applyProtection="1">
      <alignment vertical="center" wrapText="1"/>
      <protection hidden="1"/>
    </xf>
    <xf numFmtId="0" fontId="7" fillId="34" borderId="21" xfId="0" applyNumberFormat="1" applyFont="1" applyFill="1" applyBorder="1" applyAlignment="1" applyProtection="1">
      <alignment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Border="1" applyAlignment="1" applyProtection="1">
      <alignment horizontal="left" vertical="center"/>
      <protection/>
    </xf>
    <xf numFmtId="0" fontId="1" fillId="35" borderId="18" xfId="0" applyNumberFormat="1" applyFont="1" applyFill="1" applyBorder="1" applyAlignment="1" applyProtection="1">
      <alignment horizontal="center" vertical="center"/>
      <protection/>
    </xf>
    <xf numFmtId="0" fontId="8" fillId="35" borderId="0" xfId="0" applyNumberFormat="1" applyFont="1" applyFill="1" applyBorder="1" applyAlignment="1" applyProtection="1">
      <alignment horizontal="center" vertical="center"/>
      <protection/>
    </xf>
    <xf numFmtId="0" fontId="8" fillId="35" borderId="18" xfId="0" applyNumberFormat="1" applyFont="1" applyFill="1" applyBorder="1" applyAlignment="1" applyProtection="1">
      <alignment horizontal="left" vertical="center"/>
      <protection locked="0"/>
    </xf>
    <xf numFmtId="0" fontId="1" fillId="35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 wrapText="1"/>
      <protection hidden="1"/>
    </xf>
    <xf numFmtId="0" fontId="7" fillId="35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left" vertical="center" inden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hidden="1"/>
    </xf>
    <xf numFmtId="0" fontId="7" fillId="36" borderId="21" xfId="0" applyFont="1" applyFill="1" applyBorder="1" applyAlignment="1" applyProtection="1">
      <alignment horizontal="center" vertical="center" wrapText="1"/>
      <protection hidden="1"/>
    </xf>
    <xf numFmtId="0" fontId="7" fillId="36" borderId="24" xfId="0" applyFont="1" applyFill="1" applyBorder="1" applyAlignment="1" applyProtection="1">
      <alignment horizontal="center" vertical="center" wrapText="1"/>
      <protection hidden="1"/>
    </xf>
    <xf numFmtId="0" fontId="7" fillId="36" borderId="19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7" fillId="36" borderId="25" xfId="0" applyFont="1" applyFill="1" applyBorder="1" applyAlignment="1" applyProtection="1">
      <alignment horizontal="center" vertical="center" wrapText="1"/>
      <protection hidden="1"/>
    </xf>
    <xf numFmtId="0" fontId="7" fillId="36" borderId="20" xfId="0" applyFont="1" applyFill="1" applyBorder="1" applyAlignment="1" applyProtection="1">
      <alignment horizontal="center" vertical="center" wrapText="1"/>
      <protection hidden="1"/>
    </xf>
    <xf numFmtId="0" fontId="7" fillId="36" borderId="18" xfId="0" applyFont="1" applyFill="1" applyBorder="1" applyAlignment="1" applyProtection="1">
      <alignment horizontal="center" vertical="center" wrapText="1"/>
      <protection hidden="1"/>
    </xf>
    <xf numFmtId="0" fontId="7" fillId="36" borderId="26" xfId="0" applyFont="1" applyFill="1" applyBorder="1" applyAlignment="1" applyProtection="1">
      <alignment horizontal="center" vertical="center" wrapText="1"/>
      <protection hidden="1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19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7" fillId="36" borderId="20" xfId="0" applyFont="1" applyFill="1" applyBorder="1" applyAlignment="1" applyProtection="1">
      <alignment horizontal="center" vertical="center"/>
      <protection locked="0"/>
    </xf>
    <xf numFmtId="0" fontId="7" fillId="36" borderId="26" xfId="0" applyFont="1" applyFill="1" applyBorder="1" applyAlignment="1" applyProtection="1">
      <alignment horizontal="center" vertical="center"/>
      <protection locked="0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7" fillId="36" borderId="18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7" xfId="0" applyNumberFormat="1" applyFont="1" applyFill="1" applyBorder="1" applyAlignment="1" applyProtection="1">
      <alignment horizontal="left" vertical="center" wrapText="1"/>
      <protection hidden="1"/>
    </xf>
    <xf numFmtId="1" fontId="7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21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9" xfId="0" applyNumberFormat="1" applyFont="1" applyFill="1" applyBorder="1" applyAlignment="1" applyProtection="1">
      <alignment horizontal="center" vertical="center" wrapText="1"/>
      <protection hidden="1"/>
    </xf>
    <xf numFmtId="14" fontId="12" fillId="35" borderId="0" xfId="0" applyNumberFormat="1" applyFont="1" applyFill="1" applyAlignment="1" applyProtection="1">
      <alignment horizontal="center"/>
      <protection hidden="1"/>
    </xf>
    <xf numFmtId="176" fontId="11" fillId="35" borderId="0" xfId="0" applyNumberFormat="1" applyFont="1" applyFill="1" applyBorder="1" applyAlignment="1" applyProtection="1">
      <alignment horizontal="left"/>
      <protection hidden="1"/>
    </xf>
    <xf numFmtId="0" fontId="18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6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8" ht="19.5" customHeight="1" thickBot="1">
      <c r="B1" s="82" t="s">
        <v>57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2:38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</row>
    <row r="3" spans="2:38" ht="12" customHeight="1">
      <c r="B3" s="9"/>
      <c r="C3" s="10"/>
      <c r="D3" s="11"/>
      <c r="E3" s="11"/>
      <c r="F3" s="11"/>
      <c r="G3" s="11"/>
      <c r="H3" s="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94" t="s">
        <v>60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12"/>
    </row>
    <row r="4" spans="2:38" ht="12" customHeight="1">
      <c r="B4" s="9"/>
      <c r="C4" s="95" t="s">
        <v>58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12"/>
    </row>
    <row r="5" spans="2:38" ht="19.5" customHeight="1">
      <c r="B5" s="9"/>
      <c r="C5" s="10"/>
      <c r="D5" s="14"/>
      <c r="E5" s="14"/>
      <c r="F5" s="14"/>
      <c r="G5" s="14"/>
      <c r="H5" s="14"/>
      <c r="I5" s="67"/>
      <c r="J5" s="68"/>
      <c r="K5" s="68"/>
      <c r="L5" s="68"/>
      <c r="M5" s="68"/>
      <c r="N5" s="68"/>
      <c r="O5" s="68"/>
      <c r="P5" s="96" t="s">
        <v>59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12"/>
    </row>
    <row r="6" spans="2:38" ht="3.75" customHeight="1">
      <c r="B6" s="9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  <c r="N6" s="10"/>
      <c r="O6" s="10"/>
      <c r="P6" s="10"/>
      <c r="Q6" s="10"/>
      <c r="R6" s="10"/>
      <c r="S6" s="10"/>
      <c r="T6" s="10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2"/>
    </row>
    <row r="7" spans="2:38" ht="12" customHeight="1">
      <c r="B7" s="9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  <c r="N7" s="10"/>
      <c r="O7" s="10"/>
      <c r="P7" s="10"/>
      <c r="Q7" s="10"/>
      <c r="R7" s="10"/>
      <c r="S7" s="10"/>
      <c r="T7" s="10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12"/>
    </row>
    <row r="8" spans="2:38" ht="11.25" customHeight="1"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97" t="s">
        <v>61</v>
      </c>
      <c r="T8" s="97"/>
      <c r="U8" s="97"/>
      <c r="V8" s="97"/>
      <c r="W8" s="97"/>
      <c r="X8" s="97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12"/>
    </row>
    <row r="9" spans="2:38" ht="7.5" customHeight="1"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0"/>
      <c r="N9" s="10"/>
      <c r="O9" s="10"/>
      <c r="P9" s="10"/>
      <c r="Q9" s="10"/>
      <c r="R9" s="10"/>
      <c r="S9" s="10"/>
      <c r="T9" s="1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2"/>
    </row>
    <row r="10" spans="2:38" ht="12" customHeight="1">
      <c r="B10" s="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12"/>
    </row>
    <row r="11" spans="2:38" ht="12" customHeight="1">
      <c r="B11" s="9"/>
      <c r="C11" s="93" t="s">
        <v>50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12"/>
    </row>
    <row r="12" spans="2:38" ht="12" customHeight="1">
      <c r="B12" s="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12"/>
    </row>
    <row r="13" spans="2:38" ht="12" customHeight="1">
      <c r="B13" s="9"/>
      <c r="C13" s="93" t="s">
        <v>62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12"/>
    </row>
    <row r="14" spans="2:38" ht="12" customHeight="1">
      <c r="B14" s="9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12"/>
    </row>
    <row r="15" spans="2:38" ht="12" customHeight="1">
      <c r="B15" s="9"/>
      <c r="C15" s="93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12"/>
    </row>
    <row r="16" spans="2:38" ht="12" customHeight="1">
      <c r="B16" s="9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12"/>
    </row>
    <row r="17" spans="2:38" ht="12" customHeight="1">
      <c r="B17" s="9"/>
      <c r="C17" s="93" t="s">
        <v>64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12"/>
    </row>
    <row r="18" spans="2:38" ht="12" customHeight="1">
      <c r="B18" s="9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12"/>
    </row>
    <row r="19" spans="2:38" ht="12" customHeight="1">
      <c r="B19" s="9"/>
      <c r="C19" s="93" t="s">
        <v>65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12"/>
    </row>
    <row r="20" spans="2:38" ht="12" customHeight="1">
      <c r="B20" s="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12"/>
    </row>
    <row r="21" spans="2:38" ht="12" customHeight="1">
      <c r="B21" s="9"/>
      <c r="C21" s="87" t="s">
        <v>66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12"/>
    </row>
    <row r="22" spans="2:38" ht="12" customHeight="1">
      <c r="B22" s="9"/>
      <c r="C22" s="88" t="s">
        <v>67</v>
      </c>
      <c r="D22" s="88"/>
      <c r="E22" s="88"/>
      <c r="F22" s="88"/>
      <c r="G22" s="88"/>
      <c r="H22" s="88"/>
      <c r="I22" s="88"/>
      <c r="J22" s="88"/>
      <c r="K22" s="88"/>
      <c r="L22" s="89"/>
      <c r="M22" s="89"/>
      <c r="N22" s="89"/>
      <c r="O22" s="89"/>
      <c r="P22" s="89"/>
      <c r="Q22" s="89"/>
      <c r="R22" s="89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"/>
    </row>
    <row r="23" spans="2:38" ht="12" customHeight="1">
      <c r="B23" s="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"/>
    </row>
    <row r="24" spans="2:38" ht="13.5" customHeight="1">
      <c r="B24" s="9"/>
      <c r="C24" s="90" t="s">
        <v>2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12"/>
    </row>
    <row r="25" spans="2:38" ht="12" customHeight="1">
      <c r="B25" s="9"/>
      <c r="C25" s="99" t="s">
        <v>68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12"/>
    </row>
    <row r="26" spans="2:38" ht="12" customHeight="1">
      <c r="B26" s="9"/>
      <c r="C26" s="99" t="s">
        <v>69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12"/>
    </row>
    <row r="27" spans="2:38" ht="14.25" customHeight="1">
      <c r="B27" s="9"/>
      <c r="C27" s="18"/>
      <c r="D27" s="18"/>
      <c r="E27" s="18"/>
      <c r="F27" s="18"/>
      <c r="G27" s="18"/>
      <c r="H27" s="18"/>
      <c r="I27" s="18"/>
      <c r="J27" s="71" t="s">
        <v>0</v>
      </c>
      <c r="K27" s="70"/>
      <c r="L27" s="2" t="s">
        <v>0</v>
      </c>
      <c r="M27" s="98"/>
      <c r="N27" s="98"/>
      <c r="O27" s="98"/>
      <c r="P27" s="98"/>
      <c r="Q27" s="98"/>
      <c r="R27" s="98"/>
      <c r="S27" s="72">
        <v>20</v>
      </c>
      <c r="T27" s="70"/>
      <c r="U27" s="72" t="s">
        <v>1</v>
      </c>
      <c r="V27" s="72"/>
      <c r="W27" s="2" t="s">
        <v>70</v>
      </c>
      <c r="X27" s="98"/>
      <c r="Y27" s="98"/>
      <c r="Z27" s="98"/>
      <c r="AA27" s="98"/>
      <c r="AB27" s="98"/>
      <c r="AC27" s="98"/>
      <c r="AD27" s="2"/>
      <c r="AE27" s="2"/>
      <c r="AF27" s="2"/>
      <c r="AG27" s="10"/>
      <c r="AH27" s="10"/>
      <c r="AI27" s="10"/>
      <c r="AJ27" s="10"/>
      <c r="AK27" s="10"/>
      <c r="AL27" s="12"/>
    </row>
    <row r="28" spans="2:38" ht="12" customHeight="1">
      <c r="B28" s="9"/>
      <c r="C28" s="17"/>
      <c r="D28" s="17"/>
      <c r="E28" s="17"/>
      <c r="F28" s="17"/>
      <c r="G28" s="17"/>
      <c r="H28" s="17"/>
      <c r="I28" s="17"/>
      <c r="J28" s="17"/>
      <c r="K28" s="100" t="s">
        <v>71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9"/>
      <c r="AE28" s="19"/>
      <c r="AF28" s="19"/>
      <c r="AG28" s="19"/>
      <c r="AH28" s="19"/>
      <c r="AI28" s="19"/>
      <c r="AJ28" s="19"/>
      <c r="AK28" s="19"/>
      <c r="AL28" s="12"/>
    </row>
    <row r="29" spans="2:38" ht="12" customHeight="1">
      <c r="B29" s="9"/>
      <c r="C29" s="101" t="s">
        <v>72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2"/>
    </row>
    <row r="30" spans="2:38" ht="12" customHeight="1"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0"/>
      <c r="X30" s="10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2"/>
    </row>
    <row r="31" spans="2:38" ht="12" customHeight="1">
      <c r="B31" s="9"/>
      <c r="C31" s="111" t="s">
        <v>73</v>
      </c>
      <c r="D31" s="112"/>
      <c r="E31" s="111" t="s">
        <v>85</v>
      </c>
      <c r="F31" s="117"/>
      <c r="G31" s="117"/>
      <c r="H31" s="117"/>
      <c r="I31" s="117"/>
      <c r="J31" s="117"/>
      <c r="K31" s="117"/>
      <c r="L31" s="117"/>
      <c r="M31" s="117"/>
      <c r="N31" s="112"/>
      <c r="O31" s="111" t="s">
        <v>82</v>
      </c>
      <c r="P31" s="117"/>
      <c r="Q31" s="117"/>
      <c r="R31" s="117"/>
      <c r="S31" s="117"/>
      <c r="T31" s="117"/>
      <c r="U31" s="117"/>
      <c r="V31" s="117"/>
      <c r="W31" s="117"/>
      <c r="X31" s="117"/>
      <c r="Y31" s="102" t="s">
        <v>78</v>
      </c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4"/>
      <c r="AL31" s="12"/>
    </row>
    <row r="32" spans="2:38" ht="12" customHeight="1">
      <c r="B32" s="9"/>
      <c r="C32" s="113"/>
      <c r="D32" s="114"/>
      <c r="E32" s="113"/>
      <c r="F32" s="118"/>
      <c r="G32" s="118"/>
      <c r="H32" s="118"/>
      <c r="I32" s="118"/>
      <c r="J32" s="118"/>
      <c r="K32" s="118"/>
      <c r="L32" s="118"/>
      <c r="M32" s="118"/>
      <c r="N32" s="114"/>
      <c r="O32" s="74" t="s">
        <v>83</v>
      </c>
      <c r="P32" s="75"/>
      <c r="Q32" s="76" t="s">
        <v>84</v>
      </c>
      <c r="R32" s="75"/>
      <c r="S32" s="73" t="s">
        <v>0</v>
      </c>
      <c r="T32" s="119"/>
      <c r="U32" s="119"/>
      <c r="V32" s="119"/>
      <c r="W32" s="73">
        <v>20</v>
      </c>
      <c r="X32" s="75"/>
      <c r="Y32" s="105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L32" s="12"/>
    </row>
    <row r="33" spans="2:53" ht="3" customHeight="1">
      <c r="B33" s="9"/>
      <c r="C33" s="113"/>
      <c r="D33" s="114"/>
      <c r="E33" s="113"/>
      <c r="F33" s="118"/>
      <c r="G33" s="118"/>
      <c r="H33" s="118"/>
      <c r="I33" s="118"/>
      <c r="J33" s="118"/>
      <c r="K33" s="118"/>
      <c r="L33" s="118"/>
      <c r="M33" s="118"/>
      <c r="N33" s="114"/>
      <c r="O33" s="77"/>
      <c r="P33" s="75"/>
      <c r="Q33" s="78"/>
      <c r="R33" s="78"/>
      <c r="S33" s="78"/>
      <c r="T33" s="78"/>
      <c r="U33" s="78"/>
      <c r="V33" s="78"/>
      <c r="W33" s="79"/>
      <c r="X33" s="79"/>
      <c r="Y33" s="108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  <c r="AL33" s="12"/>
      <c r="AV33" s="120"/>
      <c r="AW33" s="120"/>
      <c r="AX33" s="120"/>
      <c r="AY33" s="121"/>
      <c r="AZ33" s="121"/>
      <c r="BA33" s="121"/>
    </row>
    <row r="34" spans="2:53" ht="12" customHeight="1">
      <c r="B34" s="9"/>
      <c r="C34" s="113"/>
      <c r="D34" s="114"/>
      <c r="E34" s="113"/>
      <c r="F34" s="118"/>
      <c r="G34" s="118"/>
      <c r="H34" s="118"/>
      <c r="I34" s="118"/>
      <c r="J34" s="118"/>
      <c r="K34" s="118"/>
      <c r="L34" s="118"/>
      <c r="M34" s="118"/>
      <c r="N34" s="114"/>
      <c r="O34" s="111" t="s">
        <v>81</v>
      </c>
      <c r="P34" s="117"/>
      <c r="Q34" s="112"/>
      <c r="R34" s="102" t="s">
        <v>80</v>
      </c>
      <c r="S34" s="103"/>
      <c r="T34" s="104"/>
      <c r="U34" s="102" t="s">
        <v>79</v>
      </c>
      <c r="V34" s="103"/>
      <c r="W34" s="103"/>
      <c r="X34" s="104"/>
      <c r="Y34" s="102" t="s">
        <v>77</v>
      </c>
      <c r="Z34" s="103"/>
      <c r="AA34" s="104"/>
      <c r="AB34" s="102" t="s">
        <v>76</v>
      </c>
      <c r="AC34" s="103"/>
      <c r="AD34" s="104"/>
      <c r="AE34" s="102" t="s">
        <v>75</v>
      </c>
      <c r="AF34" s="103"/>
      <c r="AG34" s="104"/>
      <c r="AH34" s="102" t="s">
        <v>74</v>
      </c>
      <c r="AI34" s="103"/>
      <c r="AJ34" s="103"/>
      <c r="AK34" s="104"/>
      <c r="AL34" s="12"/>
      <c r="AV34" s="120"/>
      <c r="AW34" s="120"/>
      <c r="AX34" s="120"/>
      <c r="AY34" s="121"/>
      <c r="AZ34" s="121"/>
      <c r="BA34" s="121"/>
    </row>
    <row r="35" spans="2:53" ht="12" customHeight="1">
      <c r="B35" s="9"/>
      <c r="C35" s="113"/>
      <c r="D35" s="114"/>
      <c r="E35" s="113"/>
      <c r="F35" s="118"/>
      <c r="G35" s="118"/>
      <c r="H35" s="118"/>
      <c r="I35" s="118"/>
      <c r="J35" s="118"/>
      <c r="K35" s="118"/>
      <c r="L35" s="118"/>
      <c r="M35" s="118"/>
      <c r="N35" s="114"/>
      <c r="O35" s="113"/>
      <c r="P35" s="118"/>
      <c r="Q35" s="114"/>
      <c r="R35" s="105"/>
      <c r="S35" s="106"/>
      <c r="T35" s="107"/>
      <c r="U35" s="105"/>
      <c r="V35" s="106"/>
      <c r="W35" s="106"/>
      <c r="X35" s="107"/>
      <c r="Y35" s="105"/>
      <c r="Z35" s="106"/>
      <c r="AA35" s="107"/>
      <c r="AB35" s="105"/>
      <c r="AC35" s="106"/>
      <c r="AD35" s="107"/>
      <c r="AE35" s="105"/>
      <c r="AF35" s="106"/>
      <c r="AG35" s="107"/>
      <c r="AH35" s="105"/>
      <c r="AI35" s="106"/>
      <c r="AJ35" s="106"/>
      <c r="AK35" s="107"/>
      <c r="AL35" s="12"/>
      <c r="AV35" s="120"/>
      <c r="AW35" s="120"/>
      <c r="AX35" s="120"/>
      <c r="AY35" s="121"/>
      <c r="AZ35" s="121"/>
      <c r="BA35" s="121"/>
    </row>
    <row r="36" spans="2:53" ht="12" customHeight="1">
      <c r="B36" s="9"/>
      <c r="C36" s="113"/>
      <c r="D36" s="114"/>
      <c r="E36" s="113"/>
      <c r="F36" s="118"/>
      <c r="G36" s="118"/>
      <c r="H36" s="118"/>
      <c r="I36" s="118"/>
      <c r="J36" s="118"/>
      <c r="K36" s="118"/>
      <c r="L36" s="118"/>
      <c r="M36" s="118"/>
      <c r="N36" s="114"/>
      <c r="O36" s="113"/>
      <c r="P36" s="118"/>
      <c r="Q36" s="114"/>
      <c r="R36" s="105"/>
      <c r="S36" s="106"/>
      <c r="T36" s="107"/>
      <c r="U36" s="105"/>
      <c r="V36" s="106"/>
      <c r="W36" s="106"/>
      <c r="X36" s="107"/>
      <c r="Y36" s="105"/>
      <c r="Z36" s="106"/>
      <c r="AA36" s="107"/>
      <c r="AB36" s="105"/>
      <c r="AC36" s="106"/>
      <c r="AD36" s="107"/>
      <c r="AE36" s="105"/>
      <c r="AF36" s="106"/>
      <c r="AG36" s="107"/>
      <c r="AH36" s="105"/>
      <c r="AI36" s="106"/>
      <c r="AJ36" s="106"/>
      <c r="AK36" s="107"/>
      <c r="AL36" s="12"/>
      <c r="AV36" s="120"/>
      <c r="AW36" s="120"/>
      <c r="AX36" s="120"/>
      <c r="AY36" s="121"/>
      <c r="AZ36" s="121"/>
      <c r="BA36" s="121"/>
    </row>
    <row r="37" spans="2:53" ht="12" customHeight="1">
      <c r="B37" s="9"/>
      <c r="C37" s="113"/>
      <c r="D37" s="114"/>
      <c r="E37" s="113"/>
      <c r="F37" s="118"/>
      <c r="G37" s="118"/>
      <c r="H37" s="118"/>
      <c r="I37" s="118"/>
      <c r="J37" s="118"/>
      <c r="K37" s="118"/>
      <c r="L37" s="118"/>
      <c r="M37" s="118"/>
      <c r="N37" s="114"/>
      <c r="O37" s="113"/>
      <c r="P37" s="118"/>
      <c r="Q37" s="114"/>
      <c r="R37" s="105"/>
      <c r="S37" s="106"/>
      <c r="T37" s="107"/>
      <c r="U37" s="105"/>
      <c r="V37" s="106"/>
      <c r="W37" s="106"/>
      <c r="X37" s="107"/>
      <c r="Y37" s="105"/>
      <c r="Z37" s="106"/>
      <c r="AA37" s="107"/>
      <c r="AB37" s="105"/>
      <c r="AC37" s="106"/>
      <c r="AD37" s="107"/>
      <c r="AE37" s="105"/>
      <c r="AF37" s="106"/>
      <c r="AG37" s="107"/>
      <c r="AH37" s="105"/>
      <c r="AI37" s="106"/>
      <c r="AJ37" s="106"/>
      <c r="AK37" s="107"/>
      <c r="AL37" s="12"/>
      <c r="AV37" s="120"/>
      <c r="AW37" s="120"/>
      <c r="AX37" s="120"/>
      <c r="AY37" s="121"/>
      <c r="AZ37" s="121"/>
      <c r="BA37" s="121"/>
    </row>
    <row r="38" spans="2:38" ht="12" customHeight="1">
      <c r="B38" s="9"/>
      <c r="C38" s="115"/>
      <c r="D38" s="116"/>
      <c r="E38" s="115"/>
      <c r="F38" s="119"/>
      <c r="G38" s="119"/>
      <c r="H38" s="119"/>
      <c r="I38" s="119"/>
      <c r="J38" s="119"/>
      <c r="K38" s="119"/>
      <c r="L38" s="119"/>
      <c r="M38" s="119"/>
      <c r="N38" s="116"/>
      <c r="O38" s="115"/>
      <c r="P38" s="119"/>
      <c r="Q38" s="116"/>
      <c r="R38" s="108"/>
      <c r="S38" s="109"/>
      <c r="T38" s="110"/>
      <c r="U38" s="108"/>
      <c r="V38" s="109"/>
      <c r="W38" s="109"/>
      <c r="X38" s="110"/>
      <c r="Y38" s="108"/>
      <c r="Z38" s="109"/>
      <c r="AA38" s="110"/>
      <c r="AB38" s="108"/>
      <c r="AC38" s="109"/>
      <c r="AD38" s="110"/>
      <c r="AE38" s="108"/>
      <c r="AF38" s="109"/>
      <c r="AG38" s="110"/>
      <c r="AH38" s="108"/>
      <c r="AI38" s="109"/>
      <c r="AJ38" s="109"/>
      <c r="AK38" s="110"/>
      <c r="AL38" s="12"/>
    </row>
    <row r="39" spans="2:38" ht="12" customHeight="1">
      <c r="B39" s="9"/>
      <c r="C39" s="122">
        <v>1</v>
      </c>
      <c r="D39" s="122"/>
      <c r="E39" s="122">
        <v>2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v>3</v>
      </c>
      <c r="P39" s="122"/>
      <c r="Q39" s="122"/>
      <c r="R39" s="122">
        <v>4</v>
      </c>
      <c r="S39" s="122"/>
      <c r="T39" s="122"/>
      <c r="U39" s="122">
        <v>5</v>
      </c>
      <c r="V39" s="122"/>
      <c r="W39" s="122"/>
      <c r="X39" s="122"/>
      <c r="Y39" s="122">
        <v>6</v>
      </c>
      <c r="Z39" s="122"/>
      <c r="AA39" s="122"/>
      <c r="AB39" s="122">
        <v>7</v>
      </c>
      <c r="AC39" s="122"/>
      <c r="AD39" s="122"/>
      <c r="AE39" s="122">
        <v>8</v>
      </c>
      <c r="AF39" s="122"/>
      <c r="AG39" s="122"/>
      <c r="AH39" s="122">
        <v>9</v>
      </c>
      <c r="AI39" s="122"/>
      <c r="AJ39" s="122"/>
      <c r="AK39" s="122"/>
      <c r="AL39" s="12"/>
    </row>
    <row r="40" spans="2:38" ht="12" customHeight="1">
      <c r="B40" s="9"/>
      <c r="C40" s="131"/>
      <c r="D40" s="13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 t="s">
        <v>91</v>
      </c>
      <c r="AC40" s="124"/>
      <c r="AD40" s="124"/>
      <c r="AE40" s="124" t="s">
        <v>91</v>
      </c>
      <c r="AF40" s="124"/>
      <c r="AG40" s="124"/>
      <c r="AH40" s="124"/>
      <c r="AI40" s="124"/>
      <c r="AJ40" s="124"/>
      <c r="AK40" s="124"/>
      <c r="AL40" s="12"/>
    </row>
    <row r="41" spans="2:38" ht="12" customHeight="1">
      <c r="B41" s="9"/>
      <c r="C41" s="131"/>
      <c r="D41" s="132"/>
      <c r="E41" s="123" t="s">
        <v>86</v>
      </c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4"/>
      <c r="Q41" s="124"/>
      <c r="R41" s="124" t="s">
        <v>91</v>
      </c>
      <c r="S41" s="124"/>
      <c r="T41" s="124"/>
      <c r="U41" s="124" t="s">
        <v>91</v>
      </c>
      <c r="V41" s="124"/>
      <c r="W41" s="124"/>
      <c r="X41" s="124"/>
      <c r="Y41" s="124" t="s">
        <v>91</v>
      </c>
      <c r="Z41" s="124"/>
      <c r="AA41" s="124"/>
      <c r="AB41" s="124"/>
      <c r="AC41" s="124"/>
      <c r="AD41" s="124"/>
      <c r="AE41" s="124"/>
      <c r="AF41" s="124"/>
      <c r="AG41" s="124"/>
      <c r="AH41" s="124">
        <f>SUM(O41-AB41+AE41)</f>
        <v>0</v>
      </c>
      <c r="AI41" s="124"/>
      <c r="AJ41" s="124"/>
      <c r="AK41" s="124"/>
      <c r="AL41" s="12"/>
    </row>
    <row r="42" spans="2:38" ht="12" customHeight="1">
      <c r="B42" s="9"/>
      <c r="C42" s="131"/>
      <c r="D42" s="13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 t="s">
        <v>91</v>
      </c>
      <c r="AC42" s="124"/>
      <c r="AD42" s="124"/>
      <c r="AE42" s="124" t="s">
        <v>91</v>
      </c>
      <c r="AF42" s="124"/>
      <c r="AG42" s="124"/>
      <c r="AH42" s="124"/>
      <c r="AI42" s="124"/>
      <c r="AJ42" s="124"/>
      <c r="AK42" s="124"/>
      <c r="AL42" s="12"/>
    </row>
    <row r="43" spans="2:38" ht="12" customHeight="1">
      <c r="B43" s="9"/>
      <c r="C43" s="131"/>
      <c r="D43" s="132"/>
      <c r="E43" s="123" t="s">
        <v>87</v>
      </c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 t="s">
        <v>91</v>
      </c>
      <c r="S43" s="124"/>
      <c r="T43" s="124"/>
      <c r="U43" s="124" t="s">
        <v>91</v>
      </c>
      <c r="V43" s="124"/>
      <c r="W43" s="124"/>
      <c r="X43" s="124"/>
      <c r="Y43" s="124" t="s">
        <v>91</v>
      </c>
      <c r="Z43" s="124"/>
      <c r="AA43" s="124"/>
      <c r="AB43" s="124"/>
      <c r="AC43" s="124"/>
      <c r="AD43" s="124"/>
      <c r="AE43" s="124"/>
      <c r="AF43" s="124"/>
      <c r="AG43" s="124"/>
      <c r="AH43" s="124">
        <f>SUM(O43-AB43+AE43)</f>
        <v>0</v>
      </c>
      <c r="AI43" s="124"/>
      <c r="AJ43" s="124"/>
      <c r="AK43" s="124"/>
      <c r="AL43" s="12"/>
    </row>
    <row r="44" spans="2:38" ht="12" customHeight="1">
      <c r="B44" s="9"/>
      <c r="C44" s="131"/>
      <c r="D44" s="13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 t="s">
        <v>91</v>
      </c>
      <c r="AC44" s="124"/>
      <c r="AD44" s="124"/>
      <c r="AE44" s="124" t="s">
        <v>91</v>
      </c>
      <c r="AF44" s="124"/>
      <c r="AG44" s="124"/>
      <c r="AH44" s="124"/>
      <c r="AI44" s="124"/>
      <c r="AJ44" s="124"/>
      <c r="AK44" s="124"/>
      <c r="AL44" s="12"/>
    </row>
    <row r="45" spans="2:38" ht="12" customHeight="1">
      <c r="B45" s="9"/>
      <c r="C45" s="131"/>
      <c r="D45" s="132"/>
      <c r="E45" s="123" t="s">
        <v>88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4"/>
      <c r="P45" s="124"/>
      <c r="Q45" s="124"/>
      <c r="R45" s="124" t="s">
        <v>91</v>
      </c>
      <c r="S45" s="124"/>
      <c r="T45" s="124"/>
      <c r="U45" s="124" t="s">
        <v>91</v>
      </c>
      <c r="V45" s="124"/>
      <c r="W45" s="124"/>
      <c r="X45" s="124"/>
      <c r="Y45" s="124" t="s">
        <v>91</v>
      </c>
      <c r="Z45" s="124"/>
      <c r="AA45" s="124"/>
      <c r="AB45" s="124"/>
      <c r="AC45" s="124"/>
      <c r="AD45" s="124"/>
      <c r="AE45" s="124"/>
      <c r="AF45" s="124"/>
      <c r="AG45" s="124"/>
      <c r="AH45" s="124">
        <f>SUM(O45-AB45+AE45)</f>
        <v>0</v>
      </c>
      <c r="AI45" s="124"/>
      <c r="AJ45" s="124"/>
      <c r="AK45" s="124"/>
      <c r="AL45" s="12"/>
    </row>
    <row r="46" spans="2:38" ht="12" customHeight="1">
      <c r="B46" s="9"/>
      <c r="C46" s="131"/>
      <c r="D46" s="13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 t="s">
        <v>91</v>
      </c>
      <c r="AC46" s="124"/>
      <c r="AD46" s="124"/>
      <c r="AE46" s="124" t="s">
        <v>91</v>
      </c>
      <c r="AF46" s="124"/>
      <c r="AG46" s="124"/>
      <c r="AH46" s="124"/>
      <c r="AI46" s="124"/>
      <c r="AJ46" s="124"/>
      <c r="AK46" s="124"/>
      <c r="AL46" s="12"/>
    </row>
    <row r="47" spans="2:38" ht="12" customHeight="1">
      <c r="B47" s="9"/>
      <c r="C47" s="131"/>
      <c r="D47" s="132"/>
      <c r="E47" s="123" t="s">
        <v>89</v>
      </c>
      <c r="F47" s="123"/>
      <c r="G47" s="123"/>
      <c r="H47" s="123"/>
      <c r="I47" s="123"/>
      <c r="J47" s="123"/>
      <c r="K47" s="123"/>
      <c r="L47" s="123"/>
      <c r="M47" s="123"/>
      <c r="N47" s="123"/>
      <c r="O47" s="124"/>
      <c r="P47" s="124"/>
      <c r="Q47" s="124"/>
      <c r="R47" s="124" t="s">
        <v>91</v>
      </c>
      <c r="S47" s="124"/>
      <c r="T47" s="124"/>
      <c r="U47" s="124" t="s">
        <v>91</v>
      </c>
      <c r="V47" s="124"/>
      <c r="W47" s="124"/>
      <c r="X47" s="124"/>
      <c r="Y47" s="124" t="s">
        <v>91</v>
      </c>
      <c r="Z47" s="124"/>
      <c r="AA47" s="124"/>
      <c r="AB47" s="124"/>
      <c r="AC47" s="124"/>
      <c r="AD47" s="124"/>
      <c r="AE47" s="124"/>
      <c r="AF47" s="124"/>
      <c r="AG47" s="124"/>
      <c r="AH47" s="124">
        <f>SUM(O47-AB47+AE47)</f>
        <v>0</v>
      </c>
      <c r="AI47" s="124"/>
      <c r="AJ47" s="124"/>
      <c r="AK47" s="124"/>
      <c r="AL47" s="12"/>
    </row>
    <row r="48" spans="2:38" ht="12" customHeight="1">
      <c r="B48" s="9"/>
      <c r="C48" s="131"/>
      <c r="D48" s="132"/>
      <c r="E48" s="123" t="s">
        <v>90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4">
        <f>SUM(O41+O43+O45+O47)</f>
        <v>0</v>
      </c>
      <c r="P48" s="124"/>
      <c r="Q48" s="124"/>
      <c r="R48" s="124" t="s">
        <v>91</v>
      </c>
      <c r="S48" s="124"/>
      <c r="T48" s="124"/>
      <c r="U48" s="124" t="s">
        <v>91</v>
      </c>
      <c r="V48" s="124"/>
      <c r="W48" s="124"/>
      <c r="X48" s="124"/>
      <c r="Y48" s="124" t="s">
        <v>91</v>
      </c>
      <c r="Z48" s="124"/>
      <c r="AA48" s="124"/>
      <c r="AB48" s="124">
        <f>SUM(AB41+AB43+AB45+AB47)</f>
        <v>0</v>
      </c>
      <c r="AC48" s="124"/>
      <c r="AD48" s="124"/>
      <c r="AE48" s="124">
        <f>SUM(AE41+AE43+AE45+AE47)</f>
        <v>0</v>
      </c>
      <c r="AF48" s="124"/>
      <c r="AG48" s="124"/>
      <c r="AH48" s="124">
        <f>SUM(AH41+AH43+AH45+AH47)</f>
        <v>0</v>
      </c>
      <c r="AI48" s="124"/>
      <c r="AJ48" s="124"/>
      <c r="AK48" s="124"/>
      <c r="AL48" s="12"/>
    </row>
    <row r="49" spans="2:38" ht="12" customHeight="1">
      <c r="B49" s="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12"/>
    </row>
    <row r="50" spans="2:38" ht="12" customHeight="1">
      <c r="B50" s="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12"/>
    </row>
    <row r="51" spans="2:38" ht="12" customHeight="1">
      <c r="B51" s="9"/>
      <c r="C51" s="130" t="s">
        <v>92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2"/>
    </row>
    <row r="52" spans="2:38" ht="12" customHeight="1">
      <c r="B52" s="9"/>
      <c r="C52" s="10" t="s">
        <v>51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"/>
    </row>
    <row r="53" spans="2:38" ht="12" customHeight="1">
      <c r="B53" s="9"/>
      <c r="C53" s="10" t="s">
        <v>52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12"/>
    </row>
    <row r="54" spans="2:38" ht="12" customHeight="1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2"/>
    </row>
    <row r="55" spans="2:38" ht="12" customHeight="1">
      <c r="B55" s="9"/>
      <c r="C55" s="10" t="s">
        <v>93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2"/>
    </row>
    <row r="56" spans="2:38" ht="12" customHeight="1">
      <c r="B56" s="9"/>
      <c r="C56" s="84" t="s">
        <v>53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66"/>
      <c r="O56" s="85"/>
      <c r="P56" s="85"/>
      <c r="Q56" s="85"/>
      <c r="R56" s="85"/>
      <c r="S56" s="85"/>
      <c r="T56" s="85"/>
      <c r="U56" s="85"/>
      <c r="V56" s="85"/>
      <c r="W56" s="85"/>
      <c r="X56" s="21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19"/>
      <c r="AJ56" s="19"/>
      <c r="AK56" s="19"/>
      <c r="AL56" s="12"/>
    </row>
    <row r="57" spans="2:38" ht="12" customHeight="1">
      <c r="B57" s="9"/>
      <c r="C57" s="84" t="s">
        <v>54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66"/>
      <c r="O57" s="86" t="s">
        <v>3</v>
      </c>
      <c r="P57" s="86"/>
      <c r="Q57" s="86"/>
      <c r="R57" s="86"/>
      <c r="S57" s="86"/>
      <c r="T57" s="86"/>
      <c r="U57" s="86"/>
      <c r="V57" s="86"/>
      <c r="W57" s="86"/>
      <c r="X57" s="21"/>
      <c r="Y57" s="86" t="s">
        <v>4</v>
      </c>
      <c r="Z57" s="86"/>
      <c r="AA57" s="86"/>
      <c r="AB57" s="86"/>
      <c r="AC57" s="86"/>
      <c r="AD57" s="86"/>
      <c r="AE57" s="86"/>
      <c r="AF57" s="86"/>
      <c r="AG57" s="86"/>
      <c r="AH57" s="86"/>
      <c r="AI57" s="19"/>
      <c r="AJ57" s="19"/>
      <c r="AK57" s="19"/>
      <c r="AL57" s="12"/>
    </row>
    <row r="58" spans="2:38" ht="12" customHeight="1">
      <c r="B58" s="9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"/>
    </row>
    <row r="59" spans="2:38" ht="12" customHeight="1">
      <c r="B59" s="9"/>
      <c r="C59" s="127" t="s">
        <v>55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"/>
    </row>
    <row r="60" spans="2:38" ht="12" customHeight="1">
      <c r="B60" s="9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"/>
    </row>
    <row r="61" spans="2:38" ht="12" customHeight="1">
      <c r="B61" s="9"/>
      <c r="C61" s="128" t="s">
        <v>56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"/>
    </row>
    <row r="62" spans="2:38" ht="12" customHeight="1">
      <c r="B62" s="9"/>
      <c r="C62" s="23"/>
      <c r="D62" s="125" t="s">
        <v>5</v>
      </c>
      <c r="E62" s="125"/>
      <c r="F62" s="24"/>
      <c r="G62" s="24"/>
      <c r="H62" s="21"/>
      <c r="I62" s="21"/>
      <c r="J62" s="21"/>
      <c r="K62" s="21"/>
      <c r="L62" s="21"/>
      <c r="M62" s="21"/>
      <c r="N62" s="21"/>
      <c r="O62" s="22"/>
      <c r="P62" s="22"/>
      <c r="Q62" s="22"/>
      <c r="R62" s="22"/>
      <c r="S62" s="22"/>
      <c r="T62" s="22"/>
      <c r="U62" s="22"/>
      <c r="V62" s="22"/>
      <c r="W62" s="22"/>
      <c r="X62" s="21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15"/>
      <c r="AJ62" s="15"/>
      <c r="AK62" s="15"/>
      <c r="AL62" s="12"/>
    </row>
    <row r="63" spans="2:38" ht="12" customHeight="1" thickBo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"/>
    </row>
  </sheetData>
  <sheetProtection/>
  <mergeCells count="141">
    <mergeCell ref="E48:N48"/>
    <mergeCell ref="C40:D41"/>
    <mergeCell ref="C42:D43"/>
    <mergeCell ref="C44:D45"/>
    <mergeCell ref="C46:D47"/>
    <mergeCell ref="C48:D48"/>
    <mergeCell ref="E41:N41"/>
    <mergeCell ref="E42:N42"/>
    <mergeCell ref="E43:N43"/>
    <mergeCell ref="E44:N44"/>
    <mergeCell ref="E45:N45"/>
    <mergeCell ref="E46:N46"/>
    <mergeCell ref="E47:N47"/>
    <mergeCell ref="D62:E62"/>
    <mergeCell ref="C58:AK58"/>
    <mergeCell ref="C59:AK59"/>
    <mergeCell ref="C60:AK60"/>
    <mergeCell ref="C61:AK61"/>
    <mergeCell ref="D52:AK52"/>
    <mergeCell ref="C51:AK51"/>
    <mergeCell ref="AH47:AK47"/>
    <mergeCell ref="O48:Q48"/>
    <mergeCell ref="R48:T48"/>
    <mergeCell ref="U48:X48"/>
    <mergeCell ref="Y48:AA48"/>
    <mergeCell ref="AB48:AD48"/>
    <mergeCell ref="AE48:AG48"/>
    <mergeCell ref="AH48:AK48"/>
    <mergeCell ref="O47:Q47"/>
    <mergeCell ref="R47:T47"/>
    <mergeCell ref="U47:X47"/>
    <mergeCell ref="Y47:AA47"/>
    <mergeCell ref="AB47:AD47"/>
    <mergeCell ref="AE47:AG47"/>
    <mergeCell ref="AH45:AK45"/>
    <mergeCell ref="O46:Q46"/>
    <mergeCell ref="R46:T46"/>
    <mergeCell ref="U46:X46"/>
    <mergeCell ref="Y46:AA46"/>
    <mergeCell ref="AB46:AD46"/>
    <mergeCell ref="AE46:AG46"/>
    <mergeCell ref="AH46:AK46"/>
    <mergeCell ref="O45:Q45"/>
    <mergeCell ref="R45:T45"/>
    <mergeCell ref="U45:X45"/>
    <mergeCell ref="Y45:AA45"/>
    <mergeCell ref="AB45:AD45"/>
    <mergeCell ref="AE45:AG45"/>
    <mergeCell ref="AH43:AK43"/>
    <mergeCell ref="O44:Q44"/>
    <mergeCell ref="R44:T44"/>
    <mergeCell ref="U44:X44"/>
    <mergeCell ref="Y44:AA44"/>
    <mergeCell ref="AB44:AD44"/>
    <mergeCell ref="AE44:AG44"/>
    <mergeCell ref="AH44:AK44"/>
    <mergeCell ref="O43:Q43"/>
    <mergeCell ref="R43:T43"/>
    <mergeCell ref="U43:X43"/>
    <mergeCell ref="Y43:AA43"/>
    <mergeCell ref="AB43:AD43"/>
    <mergeCell ref="AE43:AG43"/>
    <mergeCell ref="AH41:AK41"/>
    <mergeCell ref="O42:Q42"/>
    <mergeCell ref="R42:T42"/>
    <mergeCell ref="U42:X42"/>
    <mergeCell ref="Y42:AA42"/>
    <mergeCell ref="AB42:AD42"/>
    <mergeCell ref="AE42:AG42"/>
    <mergeCell ref="AH42:AK42"/>
    <mergeCell ref="O41:Q41"/>
    <mergeCell ref="R41:T41"/>
    <mergeCell ref="U41:X41"/>
    <mergeCell ref="Y41:AA41"/>
    <mergeCell ref="AB41:AD41"/>
    <mergeCell ref="AE41:AG41"/>
    <mergeCell ref="AH39:AK39"/>
    <mergeCell ref="E40:N40"/>
    <mergeCell ref="O40:Q40"/>
    <mergeCell ref="R40:T40"/>
    <mergeCell ref="U40:X40"/>
    <mergeCell ref="Y40:AA40"/>
    <mergeCell ref="AB40:AD40"/>
    <mergeCell ref="AE40:AG40"/>
    <mergeCell ref="AH40:AK40"/>
    <mergeCell ref="U39:X39"/>
    <mergeCell ref="Y39:AA39"/>
    <mergeCell ref="AB39:AD39"/>
    <mergeCell ref="AE39:AG39"/>
    <mergeCell ref="C39:D39"/>
    <mergeCell ref="E39:N39"/>
    <mergeCell ref="O39:Q39"/>
    <mergeCell ref="R39:T39"/>
    <mergeCell ref="AV33:AX37"/>
    <mergeCell ref="AY33:BA37"/>
    <mergeCell ref="O34:Q38"/>
    <mergeCell ref="R34:T38"/>
    <mergeCell ref="U34:X38"/>
    <mergeCell ref="O31:X31"/>
    <mergeCell ref="T32:V32"/>
    <mergeCell ref="AH34:AK38"/>
    <mergeCell ref="AE34:AG38"/>
    <mergeCell ref="AB34:AD38"/>
    <mergeCell ref="Y34:AA38"/>
    <mergeCell ref="C31:D38"/>
    <mergeCell ref="E31:N38"/>
    <mergeCell ref="Y31:AK33"/>
    <mergeCell ref="C25:AK25"/>
    <mergeCell ref="C26:AK26"/>
    <mergeCell ref="M27:R27"/>
    <mergeCell ref="X27:AC27"/>
    <mergeCell ref="K28:AC28"/>
    <mergeCell ref="C29:AK29"/>
    <mergeCell ref="U3:AK3"/>
    <mergeCell ref="C4:AK4"/>
    <mergeCell ref="P5:AK5"/>
    <mergeCell ref="C13:AK13"/>
    <mergeCell ref="C10:AK10"/>
    <mergeCell ref="S8:X8"/>
    <mergeCell ref="Y8:AK8"/>
    <mergeCell ref="C11:AK11"/>
    <mergeCell ref="C12:AK12"/>
    <mergeCell ref="L22:R22"/>
    <mergeCell ref="C24:AK24"/>
    <mergeCell ref="C20:AK20"/>
    <mergeCell ref="C14:AK14"/>
    <mergeCell ref="C15:AK15"/>
    <mergeCell ref="C16:AK16"/>
    <mergeCell ref="C17:AK17"/>
    <mergeCell ref="C18:AK18"/>
    <mergeCell ref="C19:AK19"/>
    <mergeCell ref="B1:AL1"/>
    <mergeCell ref="D53:AK53"/>
    <mergeCell ref="C56:M56"/>
    <mergeCell ref="C57:M57"/>
    <mergeCell ref="O56:W56"/>
    <mergeCell ref="Y56:AH56"/>
    <mergeCell ref="O57:W57"/>
    <mergeCell ref="Y57:AH57"/>
    <mergeCell ref="C21:AK21"/>
    <mergeCell ref="C22:K2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5" customWidth="1"/>
    <col min="2" max="2" width="9.00390625" style="25" customWidth="1"/>
    <col min="3" max="3" width="6.625" style="25" customWidth="1"/>
    <col min="4" max="4" width="13.625" style="25" customWidth="1"/>
    <col min="5" max="5" width="23.00390625" style="25" customWidth="1"/>
    <col min="6" max="6" width="9.375" style="25" customWidth="1"/>
    <col min="7" max="7" width="9.125" style="25" customWidth="1"/>
    <col min="8" max="8" width="13.25390625" style="61" customWidth="1"/>
    <col min="9" max="9" width="10.125" style="25" bestFit="1" customWidth="1"/>
    <col min="10" max="12" width="9.125" style="25" customWidth="1"/>
    <col min="13" max="13" width="15.375" style="25" bestFit="1" customWidth="1"/>
    <col min="14" max="16" width="9.125" style="25" customWidth="1"/>
    <col min="17" max="17" width="15.375" style="25" bestFit="1" customWidth="1"/>
    <col min="18" max="16384" width="9.125" style="25" customWidth="1"/>
  </cols>
  <sheetData>
    <row r="1" spans="2:8" ht="15.75">
      <c r="B1" s="26"/>
      <c r="C1" s="26"/>
      <c r="D1" s="26"/>
      <c r="E1" s="27" t="e">
        <f>'Заявление '!#REF!</f>
        <v>#REF!</v>
      </c>
      <c r="H1" s="28"/>
    </row>
    <row r="2" spans="1:19" ht="15.75">
      <c r="A2" s="29" t="s">
        <v>6</v>
      </c>
      <c r="B2" s="30" t="e">
        <f>SUBSTITUTE(B4,F8,F9,1)</f>
        <v>#REF!</v>
      </c>
      <c r="C2" s="31"/>
      <c r="D2" s="31"/>
      <c r="E2" s="32"/>
      <c r="F2" s="31"/>
      <c r="G2" s="31"/>
      <c r="H2" s="33"/>
      <c r="I2" s="34"/>
      <c r="J2" s="33"/>
      <c r="K2" s="35"/>
      <c r="L2" s="35"/>
      <c r="M2" s="36" t="s">
        <v>7</v>
      </c>
      <c r="N2" s="133">
        <f ca="1">TODAY()</f>
        <v>44272</v>
      </c>
      <c r="O2" s="133"/>
      <c r="P2" s="37">
        <f>DAY(N2)</f>
        <v>17</v>
      </c>
      <c r="Q2" s="38" t="str">
        <f>IF(Q3&gt;7,S2,S3)</f>
        <v>марта</v>
      </c>
      <c r="R2" s="36">
        <f>YEAR(N2)</f>
        <v>2021</v>
      </c>
      <c r="S2" s="35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9" t="s">
        <v>8</v>
      </c>
      <c r="B3" s="39" t="e">
        <f>SUBSTITUTE(B5,F8,F9,1)</f>
        <v>#REF!</v>
      </c>
      <c r="C3" s="31"/>
      <c r="D3" s="31"/>
      <c r="E3" s="31"/>
      <c r="F3" s="31"/>
      <c r="G3" s="31"/>
      <c r="H3" s="33"/>
      <c r="I3" s="33"/>
      <c r="J3" s="33"/>
      <c r="K3" s="134" t="str">
        <f>CONCATENATE(" «  ",P2,"  »  ",Q2,"  ",R2," г.")</f>
        <v> «  17  »  марта  2021 г.</v>
      </c>
      <c r="L3" s="134"/>
      <c r="M3" s="134"/>
      <c r="N3" s="40"/>
      <c r="O3" s="40"/>
      <c r="P3" s="35"/>
      <c r="Q3" s="38">
        <f>MONTH(N2)</f>
        <v>3</v>
      </c>
      <c r="R3" s="35"/>
      <c r="S3" s="35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10" ht="12.75">
      <c r="A4" s="41" t="s">
        <v>9</v>
      </c>
      <c r="B4" s="39" t="e">
        <f>CONCATENATE(A7,A8,A9,A10)</f>
        <v>#REF!</v>
      </c>
      <c r="C4" s="31"/>
      <c r="D4" s="31"/>
      <c r="E4" s="31"/>
      <c r="F4" s="31"/>
      <c r="G4" s="31"/>
      <c r="H4" s="42"/>
      <c r="I4" s="31"/>
      <c r="J4" s="31"/>
    </row>
    <row r="5" spans="1:10" s="44" customFormat="1" ht="12.75">
      <c r="A5" s="41" t="s">
        <v>10</v>
      </c>
      <c r="B5" s="39" t="e">
        <f>CONCATENATE(A7,A8,A9,A10,A11,B7,B8,C8)</f>
        <v>#REF!</v>
      </c>
      <c r="C5" s="31"/>
      <c r="D5" s="31"/>
      <c r="E5" s="31"/>
      <c r="F5" s="39"/>
      <c r="G5" s="39"/>
      <c r="H5" s="43"/>
      <c r="I5" s="43"/>
      <c r="J5" s="43"/>
    </row>
    <row r="6" spans="2:10" ht="12.75" customHeight="1">
      <c r="B6" s="31"/>
      <c r="C6" s="31"/>
      <c r="D6" s="42"/>
      <c r="E6" s="31"/>
      <c r="F6" s="31"/>
      <c r="G6" s="31"/>
      <c r="H6" s="43"/>
      <c r="I6" s="43"/>
      <c r="J6" s="43"/>
    </row>
    <row r="7" spans="1:10" ht="12.75" customHeight="1">
      <c r="A7" s="45" t="e">
        <f>CONCATENATE(IF(B14=0,"",E14),IF(B15=0,"",IF(C16&lt;20,IF(C16&lt;16,IF(C16&lt;10,E15,D16),F16),E15)),IF(B16=0,"",IF(NOT(B15=1),E16,"")),F17)</f>
        <v>#REF!</v>
      </c>
      <c r="B7" s="31"/>
      <c r="C7" s="31"/>
      <c r="D7" s="42"/>
      <c r="E7" s="31"/>
      <c r="F7" s="46" t="e">
        <f>CODE(B5)</f>
        <v>#REF!</v>
      </c>
      <c r="G7" s="47"/>
      <c r="H7" s="43"/>
      <c r="I7" s="43"/>
      <c r="J7" s="43"/>
    </row>
    <row r="8" spans="1:17" ht="12.75" customHeight="1">
      <c r="A8" s="45" t="e">
        <f>CONCATENATE(IF(B18=0,"",E18),IF(B19=0,"",IF(C20&lt;20,IF(C20&lt;16,IF(C20&lt;10,E19,D20),F20),E19)),IF(B20=0,"",IF(NOT(B19=1),E20,"")),F21)</f>
        <v>#REF!</v>
      </c>
      <c r="B8" s="48"/>
      <c r="D8" s="49"/>
      <c r="F8" s="50" t="e">
        <f>CHAR(F7)</f>
        <v>#REF!</v>
      </c>
      <c r="G8" s="45"/>
      <c r="H8" s="51"/>
      <c r="I8" s="51"/>
      <c r="J8" s="51"/>
      <c r="Q8" s="52"/>
    </row>
    <row r="9" spans="1:10" s="45" customFormat="1" ht="12.75" customHeight="1">
      <c r="A9" s="45" t="e">
        <f>CONCATENATE(IF(B22=0,"",E22),IF(B23=0,"",IF(C24&lt;20,IF(C24&lt;16,IF(C24&lt;10,E23,D24),F24),E23)),IF(B24=0,"",IF(NOT(B23=1),E24,"")),F25)</f>
        <v>#REF!</v>
      </c>
      <c r="D9" s="51"/>
      <c r="E9" s="53"/>
      <c r="F9" s="50" t="e">
        <f>PROPER(F8)</f>
        <v>#REF!</v>
      </c>
      <c r="H9" s="51"/>
      <c r="I9" s="51"/>
      <c r="J9" s="51"/>
    </row>
    <row r="10" spans="1:10" s="45" customFormat="1" ht="12.75" customHeight="1">
      <c r="A10" s="45" t="e">
        <f>CONCATENATE(IF(B26=0,"",E26),IF(B27=0,"",IF(C28&lt;20,IF(C28&lt;16,IF(C28&lt;10,E27,D28),F28),E27)),IF(B28=0,"",IF(NOT(B27=1),E28,"")),F29)</f>
        <v>#REF!</v>
      </c>
      <c r="D10" s="51"/>
      <c r="E10" s="53"/>
      <c r="H10" s="51"/>
      <c r="I10" s="51"/>
      <c r="J10" s="51"/>
    </row>
    <row r="11" spans="1:13" s="45" customFormat="1" ht="12.75">
      <c r="A11" s="54"/>
      <c r="D11" s="51"/>
      <c r="E11" s="53"/>
      <c r="M11" s="55"/>
    </row>
    <row r="12" spans="1:13" s="45" customFormat="1" ht="12.75">
      <c r="A12" s="54"/>
      <c r="E12" s="56" t="e">
        <f>TRUNC(E1)</f>
        <v>#REF!</v>
      </c>
      <c r="F12" s="45" t="s">
        <v>11</v>
      </c>
      <c r="H12" s="51"/>
      <c r="M12" s="57"/>
    </row>
    <row r="13" spans="1:8" s="45" customFormat="1" ht="12.75">
      <c r="A13" s="58" t="e">
        <f>TRUNC(A14/10)</f>
        <v>#REF!</v>
      </c>
      <c r="B13" s="51"/>
      <c r="H13" s="51"/>
    </row>
    <row r="14" spans="1:8" s="45" customFormat="1" ht="12.75">
      <c r="A14" s="58" t="e">
        <f>TRUNC(A15/10)</f>
        <v>#REF!</v>
      </c>
      <c r="B14" s="51" t="e">
        <f>TRUNC(RIGHT(A14))</f>
        <v>#REF!</v>
      </c>
      <c r="C14" s="45" t="e">
        <f>B14</f>
        <v>#REF!</v>
      </c>
      <c r="E14" s="59" t="e">
        <f>IF(B14=1,E42,IF(B14=2,G34,IF(B14=3,G35,IF(B14=4,G36,IF(B14=5,G37,IF(B14=6,G38,IF(B14=7,G39,IF(B14=8,G40,G41))))))))</f>
        <v>#REF!</v>
      </c>
      <c r="H14" s="51"/>
    </row>
    <row r="15" spans="1:8" s="45" customFormat="1" ht="12.75">
      <c r="A15" s="58" t="e">
        <f>TRUNC(A16/10)</f>
        <v>#REF!</v>
      </c>
      <c r="B15" s="51" t="e">
        <f>TRUNC(RIGHT(A15))</f>
        <v>#REF!</v>
      </c>
      <c r="C15" s="45" t="e">
        <f>IF(B15=1,"",B15)</f>
        <v>#REF!</v>
      </c>
      <c r="E15" s="60" t="e">
        <f>IF(OR(C15=0,B15=1),"",IF(B15=2,E34,IF(B15=3,E35,IF(B15=4,E36,IF(B15=5,E37,IF(B15=6,E38,IF(B15=7,E39,IF(B15=8,E40,E41))))))))</f>
        <v>#REF!</v>
      </c>
      <c r="H15" s="51"/>
    </row>
    <row r="16" spans="1:8" s="45" customFormat="1" ht="12.75">
      <c r="A16" s="58" t="e">
        <f>TRUNC(A18/10)</f>
        <v>#REF!</v>
      </c>
      <c r="B16" s="51" t="e">
        <f>TRUNC(RIGHT(A16))</f>
        <v>#REF!</v>
      </c>
      <c r="C16" s="45" t="e">
        <f>IF(B15=1,B16+10,IF(B16=0,0,B16))</f>
        <v>#REF!</v>
      </c>
      <c r="D16" s="45" t="e">
        <f>IF(AND(C16&gt;9,C16&lt;16),IF(C16=10,D33,IF(C16=11,D34,IF(C16=12,D35,IF(C16=13,D36,IF(C16=14,D37,IF(C16=15,D38,)))))),"")</f>
        <v>#REF!</v>
      </c>
      <c r="E16" s="60" t="e">
        <f>IF(B16=1,A33,IF(B16=2,A34,IF(B16=3,A35,IF(B16=4,A36,IF(B16=5,A37,IF(B16=6,A38,IF(B16=7,A39,IF(B16=8,A40,A41))))))))</f>
        <v>#REF!</v>
      </c>
      <c r="F16" s="45" t="e">
        <f>IF(AND(C16&gt;15,C16&lt;20),IF(C16=16,D39,IF(C16=17,D40,IF(C16=18,D41,IF(C16=19,D42,)))),"")</f>
        <v>#REF!</v>
      </c>
      <c r="H16" s="51"/>
    </row>
    <row r="17" spans="1:8" s="45" customFormat="1" ht="12.75">
      <c r="A17" s="58"/>
      <c r="B17" s="51"/>
      <c r="D17" s="51"/>
      <c r="E17" s="45" t="e">
        <f>B16+B15*10+B14*100</f>
        <v>#REF!</v>
      </c>
      <c r="F17" s="45" t="e">
        <f>IF(E17=0,"",IF(B15=1,"миллиардов ",IF(B16=1,"милиард ",IF(OR(B16=2,B16=3,B16=4),"миллиарда ","милиардов "))))</f>
        <v>#REF!</v>
      </c>
      <c r="H17" s="51"/>
    </row>
    <row r="18" spans="1:8" s="45" customFormat="1" ht="12.75">
      <c r="A18" s="58" t="e">
        <f>TRUNC(A19/10)</f>
        <v>#REF!</v>
      </c>
      <c r="B18" s="51" t="e">
        <f>TRUNC(RIGHT(A18))</f>
        <v>#REF!</v>
      </c>
      <c r="C18" s="45" t="e">
        <f>B18</f>
        <v>#REF!</v>
      </c>
      <c r="E18" s="59" t="e">
        <f>IF(B18=1,E42,IF(B18=2,G34,IF(B18=3,G35,IF(B18=4,G36,IF(B18=5,G37,IF(B18=6,G38,IF(B18=7,G39,IF(B18=8,G40,G41))))))))</f>
        <v>#REF!</v>
      </c>
      <c r="H18" s="51"/>
    </row>
    <row r="19" spans="1:6" ht="12.75">
      <c r="A19" s="58" t="e">
        <f>TRUNC(A20/10)</f>
        <v>#REF!</v>
      </c>
      <c r="B19" s="51" t="e">
        <f>TRUNC(RIGHT(A19))</f>
        <v>#REF!</v>
      </c>
      <c r="C19" s="45" t="e">
        <f>IF(B19=1,"",B19)</f>
        <v>#REF!</v>
      </c>
      <c r="D19" s="45"/>
      <c r="E19" s="60" t="e">
        <f>IF(OR(C19=0,B19=1),"",IF(B19=2,E34,IF(B19=3,E35,IF(B19=4,E36,IF(B19=5,E37,IF(B19=6,E38,IF(B19=7,E39,IF(B19=8,E40,E41))))))))</f>
        <v>#REF!</v>
      </c>
      <c r="F19" s="45"/>
    </row>
    <row r="20" spans="1:6" s="45" customFormat="1" ht="12.75">
      <c r="A20" s="58" t="e">
        <f>TRUNC(A22/10)</f>
        <v>#REF!</v>
      </c>
      <c r="B20" s="51" t="e">
        <f>TRUNC(RIGHT(A20))</f>
        <v>#REF!</v>
      </c>
      <c r="C20" s="45" t="e">
        <f>IF(B19=1,B20+10,IF(B20=0,0,B20))</f>
        <v>#REF!</v>
      </c>
      <c r="D20" s="45" t="e">
        <f>IF(AND(C20&gt;9,C20&lt;16),IF(C20=10,D33,IF(C20=11,D34,IF(C20=12,D35,IF(C20=13,D36,IF(C20=14,D37,IF(C20=15,D38,)))))),"")</f>
        <v>#REF!</v>
      </c>
      <c r="E20" s="60" t="e">
        <f>IF(B20=1,A33,IF(B20=2,A34,IF(B20=3,A35,IF(B20=4,A36,IF(B20=5,A37,IF(B20=6,A38,IF(B20=7,A39,IF(B20=8,A40,A41))))))))</f>
        <v>#REF!</v>
      </c>
      <c r="F20" s="45" t="e">
        <f>IF(AND(C20&gt;15,C20&lt;20),IF(C20=16,D39,IF(C20=17,D40,IF(C20=18,D41,IF(C20=19,D42,)))),"")</f>
        <v>#REF!</v>
      </c>
    </row>
    <row r="21" spans="1:6" s="45" customFormat="1" ht="12.75">
      <c r="A21" s="58"/>
      <c r="B21" s="51"/>
      <c r="E21" s="45" t="e">
        <f>B20+B19*10+B18*100</f>
        <v>#REF!</v>
      </c>
      <c r="F21" s="45" t="e">
        <f>IF(E21=0,"",IF(B19=1,"миллионов ",IF(B20=1,"миллион ",IF(OR(B20=2,B20=3,B20=4),"миллиона ","миллионов "))))</f>
        <v>#REF!</v>
      </c>
    </row>
    <row r="22" spans="1:9" s="45" customFormat="1" ht="12.75">
      <c r="A22" s="58" t="e">
        <f>TRUNC(A23/10)</f>
        <v>#REF!</v>
      </c>
      <c r="B22" s="51" t="e">
        <f>TRUNC(RIGHT(A22))</f>
        <v>#REF!</v>
      </c>
      <c r="C22" s="45" t="e">
        <f>B22</f>
        <v>#REF!</v>
      </c>
      <c r="E22" s="59" t="e">
        <f>IF(B22=1,E42,IF(B22=2,G34,IF(B22=3,G35,IF(B22=4,G36,IF(B22=5,G37,IF(B22=6,G38,IF(B22=7,G39,IF(B22=8,G40,G41))))))))</f>
        <v>#REF!</v>
      </c>
      <c r="I22" s="55"/>
    </row>
    <row r="23" spans="1:5" s="45" customFormat="1" ht="12.75">
      <c r="A23" s="58" t="e">
        <f>TRUNC(A24/10)</f>
        <v>#REF!</v>
      </c>
      <c r="B23" s="51" t="e">
        <f>TRUNC(RIGHT(A23))</f>
        <v>#REF!</v>
      </c>
      <c r="C23" s="45" t="e">
        <f>IF(B23=1,"",B23)</f>
        <v>#REF!</v>
      </c>
      <c r="E23" s="60" t="e">
        <f>IF(OR(C23=0,B23=1),"",IF(B23=2,E34,IF(B23=3,E35,IF(B23=4,E36,IF(B23=5,E37,IF(B23=6,E38,IF(B23=7,E39,IF(B23=8,E40,E41))))))))</f>
        <v>#REF!</v>
      </c>
    </row>
    <row r="24" spans="1:6" s="45" customFormat="1" ht="12.75">
      <c r="A24" s="58" t="e">
        <f>TRUNC(A26/10)</f>
        <v>#REF!</v>
      </c>
      <c r="B24" s="51" t="e">
        <f>TRUNC(RIGHT(A24))</f>
        <v>#REF!</v>
      </c>
      <c r="C24" s="45" t="e">
        <f>IF(B23=1,B24+10,IF(B24=0,0,B24))</f>
        <v>#REF!</v>
      </c>
      <c r="D24" s="45" t="e">
        <f>IF(AND(C24&gt;9,C24&lt;16),IF(C24=10,D33,IF(C24=11,D34,IF(C24=12,D35,IF(C24=13,D36,IF(C24=14,D37,IF(C24=15,D38,)))))),"")</f>
        <v>#REF!</v>
      </c>
      <c r="E24" s="60" t="e">
        <f>IF(B24=1,B33,IF(B24=2,B34,IF(B24=3,A35,IF(B24=4,A36,IF(B24=5,A37,IF(B24=6,A38,IF(B24=7,A39,IF(B24=8,A40,A41))))))))</f>
        <v>#REF!</v>
      </c>
      <c r="F24" s="45" t="e">
        <f>IF(AND(C24&gt;15,C24&lt;20),IF(C24=16,D39,IF(C24=17,D40,IF(C24=18,D41,IF(C24=19,D42,)))),"")</f>
        <v>#REF!</v>
      </c>
    </row>
    <row r="25" spans="1:6" s="45" customFormat="1" ht="12.75">
      <c r="A25" s="58"/>
      <c r="B25" s="51"/>
      <c r="E25" s="60" t="e">
        <f>B22*100+B23*10+B24</f>
        <v>#REF!</v>
      </c>
      <c r="F25" s="45" t="e">
        <f>IF(E25=0,"",IF(B23=1,"тысяч ",IF(B24=1,"тысяча ",IF(OR(B24=2,B24=3,B24=4),"тысячи ","тысяч "))))</f>
        <v>#REF!</v>
      </c>
    </row>
    <row r="26" spans="1:5" s="45" customFormat="1" ht="12.75">
      <c r="A26" s="58" t="e">
        <f>TRUNC(A27/10)</f>
        <v>#REF!</v>
      </c>
      <c r="B26" s="51" t="e">
        <f>TRUNC(RIGHT(A26))</f>
        <v>#REF!</v>
      </c>
      <c r="C26" s="45" t="e">
        <f>B26</f>
        <v>#REF!</v>
      </c>
      <c r="E26" s="59" t="e">
        <f>IF(B26=1,E42,IF(B26=2,G34,IF(B26=3,G35,IF(B26=4,G36,IF(B26=5,G37,IF(B26=6,G38,IF(B26=7,G39,IF(B26=8,G40,G41))))))))</f>
        <v>#REF!</v>
      </c>
    </row>
    <row r="27" spans="1:7" s="45" customFormat="1" ht="12.75">
      <c r="A27" s="58" t="e">
        <f>TRUNC(A28/10)</f>
        <v>#REF!</v>
      </c>
      <c r="B27" s="62" t="e">
        <f>TRUNC(RIGHT(A27))</f>
        <v>#REF!</v>
      </c>
      <c r="C27" s="45" t="e">
        <f>IF(B27=1,"",B27)</f>
        <v>#REF!</v>
      </c>
      <c r="E27" s="60" t="e">
        <f>IF(OR(C27=0,B27=1),"",IF(C27=2,E34,IF(C27=3,E35,IF(C27=4,E36,IF(C27=5,E37,IF(C27=6,E38,IF(C27=7,E39,IF(C27=8,E40,E41))))))))</f>
        <v>#REF!</v>
      </c>
      <c r="G27" s="51"/>
    </row>
    <row r="28" spans="1:7" s="45" customFormat="1" ht="12.75">
      <c r="A28" s="58" t="e">
        <f>E12</f>
        <v>#REF!</v>
      </c>
      <c r="B28" s="51" t="e">
        <f>TRUNC(RIGHT(A28))</f>
        <v>#REF!</v>
      </c>
      <c r="C28" s="45" t="e">
        <f>IF(B27=1,B28+10,IF(B28=0,0,B28))</f>
        <v>#REF!</v>
      </c>
      <c r="D28" s="45" t="e">
        <f>IF(AND(C28&gt;9,C28&lt;16),IF(C28=10,D33,IF(C28=11,D34,IF(C28=12,D35,IF(C28=13,D36,IF(C28=14,D37,IF(C28=15,D38,)))))),"")</f>
        <v>#REF!</v>
      </c>
      <c r="E28" s="60" t="e">
        <f>IF(B28=1,A33,IF(B28=2,A34,IF(B28=3,A35,IF(B28=4,A36,IF(B28=5,A37,IF(B28=6,A38,IF(B28=7,A39,IF(B28=8,A40,A41))))))))</f>
        <v>#REF!</v>
      </c>
      <c r="F28" s="45" t="e">
        <f>IF(AND(C28&gt;15,C28&lt;20),IF(C28=16,D39,IF(C28=17,D40,IF(C28=18,D41,IF(C28=19,D42,)))),"")</f>
        <v>#REF!</v>
      </c>
      <c r="G28" s="51"/>
    </row>
    <row r="29" spans="1:7" s="45" customFormat="1" ht="12.75">
      <c r="A29" s="54"/>
      <c r="B29" s="62"/>
      <c r="C29" s="51"/>
      <c r="E29" s="60" t="e">
        <f>B26*100+B27*10+B28</f>
        <v>#REF!</v>
      </c>
      <c r="F29" s="45" t="e">
        <f>IF(E29+E25+E21+E17=0,"ноль белорусских рублей ",IF(C28=1,"белорусский рубль ",IF(OR(C28=2,C28=3,C28=4),"белорусских рубля ","белорусских рублей ")))</f>
        <v>#REF!</v>
      </c>
      <c r="G29" s="51"/>
    </row>
    <row r="30" spans="1:8" s="45" customFormat="1" ht="12.75">
      <c r="A30" s="63" t="e">
        <f>ROUND(100*(E1-E12),0)</f>
        <v>#REF!</v>
      </c>
      <c r="C30" s="51" t="e">
        <f>TRUNC(A30/10)</f>
        <v>#REF!</v>
      </c>
      <c r="E30" s="60" t="e">
        <f>IF(OR(C30=1,C30=0),"",IF(C30=2,E34,IF(C30=3,E35,IF(C30=4,E36,IF(C30=5,E37,IF(C30=6,E38,IF(C30=7,E39,IF(C30=8,E40,E41))))))))</f>
        <v>#REF!</v>
      </c>
      <c r="H30" s="51"/>
    </row>
    <row r="31" spans="3:8" s="45" customFormat="1" ht="12.75">
      <c r="C31" s="51" t="e">
        <f>TRUNC(A30-C30*10)</f>
        <v>#REF!</v>
      </c>
      <c r="E31" s="60" t="e">
        <f>IF(C31=1,B33,IF(C31=2,B34,IF(C31=3,A35,IF(C31=4,A36,IF(C31=5,A37,IF(C31=6,A38,IF(C31=7,A39,IF(C31=8,A40,A41))))))))</f>
        <v>#REF!</v>
      </c>
      <c r="H31" s="51"/>
    </row>
    <row r="32" s="45" customFormat="1" ht="12.75">
      <c r="H32" s="51"/>
    </row>
    <row r="33" spans="1:8" s="45" customFormat="1" ht="12.75">
      <c r="A33" s="45" t="s">
        <v>12</v>
      </c>
      <c r="B33" s="45" t="s">
        <v>13</v>
      </c>
      <c r="D33" s="45" t="s">
        <v>14</v>
      </c>
      <c r="H33" s="51"/>
    </row>
    <row r="34" spans="1:7" s="45" customFormat="1" ht="12.75">
      <c r="A34" s="45" t="s">
        <v>15</v>
      </c>
      <c r="B34" s="45" t="s">
        <v>16</v>
      </c>
      <c r="D34" s="45" t="s">
        <v>17</v>
      </c>
      <c r="E34" s="45" t="s">
        <v>18</v>
      </c>
      <c r="G34" s="45" t="s">
        <v>19</v>
      </c>
    </row>
    <row r="35" spans="1:7" s="45" customFormat="1" ht="12.75">
      <c r="A35" s="45" t="s">
        <v>20</v>
      </c>
      <c r="D35" s="45" t="s">
        <v>21</v>
      </c>
      <c r="E35" s="45" t="s">
        <v>22</v>
      </c>
      <c r="G35" s="45" t="s">
        <v>23</v>
      </c>
    </row>
    <row r="36" spans="1:7" s="45" customFormat="1" ht="12.75">
      <c r="A36" s="45" t="s">
        <v>24</v>
      </c>
      <c r="D36" s="45" t="s">
        <v>25</v>
      </c>
      <c r="E36" s="45" t="s">
        <v>26</v>
      </c>
      <c r="G36" s="45" t="s">
        <v>27</v>
      </c>
    </row>
    <row r="37" spans="1:7" s="45" customFormat="1" ht="12.75">
      <c r="A37" s="45" t="s">
        <v>28</v>
      </c>
      <c r="D37" s="45" t="s">
        <v>29</v>
      </c>
      <c r="E37" s="45" t="s">
        <v>30</v>
      </c>
      <c r="G37" s="45" t="s">
        <v>31</v>
      </c>
    </row>
    <row r="38" spans="1:7" s="45" customFormat="1" ht="12.75">
      <c r="A38" s="45" t="s">
        <v>32</v>
      </c>
      <c r="D38" s="45" t="s">
        <v>33</v>
      </c>
      <c r="E38" s="45" t="s">
        <v>34</v>
      </c>
      <c r="G38" s="45" t="s">
        <v>35</v>
      </c>
    </row>
    <row r="39" spans="1:7" s="45" customFormat="1" ht="12.75">
      <c r="A39" s="45" t="s">
        <v>36</v>
      </c>
      <c r="D39" s="45" t="s">
        <v>37</v>
      </c>
      <c r="E39" s="45" t="s">
        <v>38</v>
      </c>
      <c r="G39" s="45" t="s">
        <v>39</v>
      </c>
    </row>
    <row r="40" spans="1:7" s="45" customFormat="1" ht="12.75">
      <c r="A40" s="64" t="s">
        <v>40</v>
      </c>
      <c r="D40" s="45" t="s">
        <v>41</v>
      </c>
      <c r="E40" s="45" t="s">
        <v>42</v>
      </c>
      <c r="G40" s="45" t="s">
        <v>43</v>
      </c>
    </row>
    <row r="41" spans="1:7" s="45" customFormat="1" ht="12.75">
      <c r="A41" s="45" t="s">
        <v>44</v>
      </c>
      <c r="D41" s="45" t="s">
        <v>45</v>
      </c>
      <c r="E41" s="45" t="s">
        <v>46</v>
      </c>
      <c r="G41" s="45" t="s">
        <v>47</v>
      </c>
    </row>
    <row r="42" spans="4:8" s="45" customFormat="1" ht="12.75">
      <c r="D42" s="45" t="s">
        <v>48</v>
      </c>
      <c r="E42" s="45" t="s">
        <v>49</v>
      </c>
      <c r="H42" s="51"/>
    </row>
    <row r="43" s="45" customFormat="1" ht="12.75">
      <c r="H43" s="51"/>
    </row>
    <row r="44" s="45" customFormat="1" ht="12.75">
      <c r="H44" s="51"/>
    </row>
    <row r="45" s="45" customFormat="1" ht="12.75">
      <c r="H45" s="51"/>
    </row>
    <row r="46" s="45" customFormat="1" ht="12.75">
      <c r="H46" s="51"/>
    </row>
    <row r="47" s="45" customFormat="1" ht="12.75">
      <c r="H47" s="51"/>
    </row>
    <row r="48" s="45" customFormat="1" ht="12.75">
      <c r="H48" s="51"/>
    </row>
    <row r="96" spans="1:4" ht="12.75">
      <c r="A96" s="135"/>
      <c r="B96" s="135"/>
      <c r="C96" s="135"/>
      <c r="D96" s="135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2010-07-08T14:08:33Z</cp:lastPrinted>
  <dcterms:created xsi:type="dcterms:W3CDTF">2003-10-18T11:05:50Z</dcterms:created>
  <dcterms:modified xsi:type="dcterms:W3CDTF">2021-03-17T09:19:37Z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