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Лист 1" sheetId="1" r:id="rId1"/>
  </sheets>
  <definedNames>
    <definedName name="_xlnm.Print_Area" localSheetId="0">'Лист 1'!$D$17:$M$51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<sst xmlns="http://schemas.openxmlformats.org/spreadsheetml/2006/main" count="107" uniqueCount="105">
  <si>
    <t>Индексация несвоевременно выплаченной заработной платы</t>
  </si>
  <si>
    <t>январь 2018 г.</t>
  </si>
  <si>
    <t>январе 2018 г.</t>
  </si>
  <si>
    <t>февраль 2018 г.</t>
  </si>
  <si>
    <t>феврале 2018 г.</t>
  </si>
  <si>
    <t xml:space="preserve">Заработная плата не выплачена за </t>
  </si>
  <si>
    <t>март 2018 г.</t>
  </si>
  <si>
    <t>марте 2018 г.</t>
  </si>
  <si>
    <t>Сумма невыплаченной заработной платы составляет</t>
  </si>
  <si>
    <t>руб.</t>
  </si>
  <si>
    <t>коп.</t>
  </si>
  <si>
    <t>апрель 2018 г.</t>
  </si>
  <si>
    <t>апреле 2018 г.</t>
  </si>
  <si>
    <t xml:space="preserve">Заработная плата фактически выплачивается в </t>
  </si>
  <si>
    <t>май 2018 г.</t>
  </si>
  <si>
    <t>мае 2018 г.</t>
  </si>
  <si>
    <t>Индекс потребительских цен рассчитанный нарастающим итогом составил</t>
  </si>
  <si>
    <t>июнь 2018 г.</t>
  </si>
  <si>
    <t>июне 2018 г.</t>
  </si>
  <si>
    <t>Индексационная доплата составит</t>
  </si>
  <si>
    <t>июль 2018 г.</t>
  </si>
  <si>
    <t>июле 2018 г.</t>
  </si>
  <si>
    <t>август 2018 г.</t>
  </si>
  <si>
    <t>августе 2018 г.</t>
  </si>
  <si>
    <t>сентябрь 2018 г.</t>
  </si>
  <si>
    <t>сентябре 2018 г.</t>
  </si>
  <si>
    <t>октябрь 2018 г.</t>
  </si>
  <si>
    <t>октябре 2018 г.</t>
  </si>
  <si>
    <t>ноябрь 2018 г.</t>
  </si>
  <si>
    <t>ноябре 2018 г.</t>
  </si>
  <si>
    <t>декабрь 2018 г.</t>
  </si>
  <si>
    <t>декабре 2018 г.</t>
  </si>
  <si>
    <t>январь 2019 г.</t>
  </si>
  <si>
    <t>январе 2019 г.</t>
  </si>
  <si>
    <t>февраль 2019 г.</t>
  </si>
  <si>
    <t>феврале 2019 г.</t>
  </si>
  <si>
    <t>март 2019 г.</t>
  </si>
  <si>
    <t>марте 2019 г.</t>
  </si>
  <si>
    <t>апрель 2019 г.</t>
  </si>
  <si>
    <t>апреле 2019 г.</t>
  </si>
  <si>
    <t>май 2019 г.</t>
  </si>
  <si>
    <t>мае 2019 г.</t>
  </si>
  <si>
    <t>июнь 2019 г.</t>
  </si>
  <si>
    <t>июне 2019 г.</t>
  </si>
  <si>
    <t>июль 2019 г.</t>
  </si>
  <si>
    <t>июле 2019 г.</t>
  </si>
  <si>
    <t>август 2019 г.</t>
  </si>
  <si>
    <t>августе 2019 г.</t>
  </si>
  <si>
    <t>сентябрь 2019 г.</t>
  </si>
  <si>
    <t>сентябре 2019 г.</t>
  </si>
  <si>
    <t>октябрь 2019 г.</t>
  </si>
  <si>
    <t>октябре 2019 г.</t>
  </si>
  <si>
    <t>ноябрь 2019 г.</t>
  </si>
  <si>
    <t>ноябре 2019 г.</t>
  </si>
  <si>
    <t>декабрь 2019 г.</t>
  </si>
  <si>
    <t>декабре 2019 г.</t>
  </si>
  <si>
    <t>январь 2020 г.</t>
  </si>
  <si>
    <t>январе 2020 г.</t>
  </si>
  <si>
    <t>февраль 2020 г.</t>
  </si>
  <si>
    <t>феврале 2020 г.</t>
  </si>
  <si>
    <t>март 2020 г.</t>
  </si>
  <si>
    <t>марте 2020 г.</t>
  </si>
  <si>
    <t>апрель 2020 г.</t>
  </si>
  <si>
    <t>апреле 2020 г.</t>
  </si>
  <si>
    <t>май 2020 г.</t>
  </si>
  <si>
    <t>мае 2020 г.</t>
  </si>
  <si>
    <t>июнь 2020 г.</t>
  </si>
  <si>
    <t>июне 2020 г.</t>
  </si>
  <si>
    <t>июль 2020 г.</t>
  </si>
  <si>
    <t>июле 2020 г.</t>
  </si>
  <si>
    <t>август 2020 г.</t>
  </si>
  <si>
    <t>августе 2020 г.</t>
  </si>
  <si>
    <t>сентябрь 2020 г.</t>
  </si>
  <si>
    <t>сентябре 2020 г.</t>
  </si>
  <si>
    <t>октябрь 2020 г.</t>
  </si>
  <si>
    <t>октябре 2020 г.</t>
  </si>
  <si>
    <t>ноябрь 2020 г.</t>
  </si>
  <si>
    <t>ноябре 2020 г.</t>
  </si>
  <si>
    <t>декабрь 2020 г.</t>
  </si>
  <si>
    <t>декабре 2020 г.</t>
  </si>
  <si>
    <t>январь 2021 г.</t>
  </si>
  <si>
    <t>январе 2021 г.</t>
  </si>
  <si>
    <t>февраль 2021 г.</t>
  </si>
  <si>
    <t>феврале 2021 г.</t>
  </si>
  <si>
    <t>март 2021 г.</t>
  </si>
  <si>
    <t>марте 2021 г.</t>
  </si>
  <si>
    <t>апрель 2021 г.</t>
  </si>
  <si>
    <t>апреле 2021 г.</t>
  </si>
  <si>
    <t>май 2021 г.</t>
  </si>
  <si>
    <t>мае 2021 г.</t>
  </si>
  <si>
    <t>июнь 2021 г.</t>
  </si>
  <si>
    <t>июне 2021 г.</t>
  </si>
  <si>
    <t>июль 2021 г.</t>
  </si>
  <si>
    <t>июле 2021 г.</t>
  </si>
  <si>
    <t>август 2021 г.</t>
  </si>
  <si>
    <t>августе 2021 г.</t>
  </si>
  <si>
    <t>сентябрь 2021 г.</t>
  </si>
  <si>
    <t>сентябре 2021 г.</t>
  </si>
  <si>
    <t>октябрь 2021 г.</t>
  </si>
  <si>
    <t>октябре 2021 г.</t>
  </si>
  <si>
    <t>ноябрь 2021 г.</t>
  </si>
  <si>
    <t>ноябре 2021 г.</t>
  </si>
  <si>
    <t>декабрь 2021 г.</t>
  </si>
  <si>
    <t>декабре 2021 г.</t>
  </si>
  <si>
    <t xml:space="preserve">Индексы потребительских, публикуемые ежемесячно Национальным статистическим комитетом Республики Беларусь (https://www.belstat.gov.by)
Индексации подлежит заработная плата, задержка выплаты которой составляет календарный месяц и более по сравнению со сроком, установленным для выплаты.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</si>
</sst>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[$-FC19]"/>
    <numFmt numFmtId="166" formatCode="[$-F419]mmmm"/>
    <numFmt numFmtId="167" formatCode="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.5"/>
      <name val="Times New Roman"/>
      <family val="1"/>
    </font>
    <font>
      <i/>
      <sz val="9"/>
      <name val="Times New Roman"/>
      <family val="1"/>
    </font>
    <font>
      <i/>
      <sz val="9"/>
      <color indexed="18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8"/>
      <color indexed="18"/>
      <name val="Tahoma"/>
      <family val="2"/>
    </font>
    <font>
      <sz val="8"/>
      <name val="Tahoma"/>
      <family val="2"/>
    </font>
    <font>
      <b/>
      <sz val="10.5"/>
      <color indexed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/>
    </xf>
    <xf numFmtId="0" fontId="2" fillId="33" borderId="0" xfId="0" applyNumberFormat="1" applyFont="1" applyFill="1" applyAlignment="1">
      <alignment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164" fontId="3" fillId="33" borderId="0" xfId="0" applyNumberFormat="1" applyFont="1" applyFill="1" applyAlignment="1">
      <alignment vertical="top"/>
    </xf>
    <xf numFmtId="0" fontId="2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left"/>
    </xf>
    <xf numFmtId="164" fontId="5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2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right"/>
    </xf>
    <xf numFmtId="166" fontId="5" fillId="33" borderId="0" xfId="0" applyNumberFormat="1" applyFont="1" applyFill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5" fillId="33" borderId="11" xfId="0" applyFont="1" applyFill="1" applyBorder="1" applyAlignment="1">
      <alignment vertical="center"/>
    </xf>
    <xf numFmtId="164" fontId="5" fillId="33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 horizontal="right" vertical="center"/>
    </xf>
    <xf numFmtId="14" fontId="5" fillId="33" borderId="0" xfId="0" applyNumberFormat="1" applyFont="1" applyFill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166" fontId="5" fillId="33" borderId="0" xfId="0" applyNumberFormat="1" applyFont="1" applyFill="1" applyAlignment="1">
      <alignment horizontal="left" vertical="center"/>
    </xf>
    <xf numFmtId="0" fontId="5" fillId="33" borderId="0" xfId="0" applyNumberFormat="1" applyFont="1" applyFill="1" applyAlignment="1">
      <alignment vertical="center"/>
    </xf>
    <xf numFmtId="2" fontId="5" fillId="33" borderId="0" xfId="0" applyNumberFormat="1" applyFont="1" applyFill="1" applyAlignment="1">
      <alignment vertical="center"/>
    </xf>
    <xf numFmtId="3" fontId="8" fillId="33" borderId="0" xfId="0" applyNumberFormat="1" applyFont="1" applyFill="1" applyAlignment="1">
      <alignment horizontal="left" vertical="center"/>
    </xf>
    <xf numFmtId="4" fontId="5" fillId="33" borderId="0" xfId="0" applyNumberFormat="1" applyFont="1" applyFill="1" applyAlignment="1">
      <alignment vertical="center"/>
    </xf>
    <xf numFmtId="4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/>
    </xf>
    <xf numFmtId="0" fontId="5" fillId="33" borderId="10" xfId="0" applyFont="1" applyFill="1" applyBorder="1" applyAlignment="1">
      <alignment/>
    </xf>
    <xf numFmtId="1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164" fontId="5" fillId="33" borderId="0" xfId="0" applyNumberFormat="1" applyFont="1" applyFill="1" applyAlignment="1">
      <alignment/>
    </xf>
    <xf numFmtId="0" fontId="4" fillId="34" borderId="12" xfId="0" applyFont="1" applyFill="1" applyBorder="1" applyAlignment="1">
      <alignment horizontal="right" vertical="top"/>
    </xf>
    <xf numFmtId="0" fontId="4" fillId="34" borderId="13" xfId="0" applyFont="1" applyFill="1" applyBorder="1" applyAlignment="1">
      <alignment horizontal="right" vertical="top"/>
    </xf>
    <xf numFmtId="0" fontId="4" fillId="34" borderId="14" xfId="0" applyFont="1" applyFill="1" applyBorder="1" applyAlignment="1">
      <alignment horizontal="right" vertical="top"/>
    </xf>
    <xf numFmtId="10" fontId="10" fillId="34" borderId="15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NumberFormat="1" applyFont="1" applyFill="1" applyBorder="1" applyAlignment="1">
      <alignment horizontal="right"/>
    </xf>
    <xf numFmtId="0" fontId="10" fillId="34" borderId="0" xfId="0" applyNumberFormat="1" applyFont="1" applyFill="1" applyBorder="1" applyAlignment="1">
      <alignment/>
    </xf>
    <xf numFmtId="0" fontId="10" fillId="34" borderId="16" xfId="0" applyFont="1" applyFill="1" applyBorder="1" applyAlignment="1">
      <alignment/>
    </xf>
    <xf numFmtId="10" fontId="10" fillId="34" borderId="15" xfId="0" applyNumberFormat="1" applyFont="1" applyFill="1" applyBorder="1" applyAlignment="1">
      <alignment vertical="center"/>
    </xf>
    <xf numFmtId="10" fontId="5" fillId="34" borderId="15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NumberFormat="1" applyFont="1" applyFill="1" applyBorder="1" applyAlignment="1">
      <alignment horizontal="right"/>
    </xf>
    <xf numFmtId="0" fontId="7" fillId="34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2" fontId="5" fillId="34" borderId="0" xfId="0" applyNumberFormat="1" applyFont="1" applyFill="1" applyBorder="1" applyAlignment="1">
      <alignment/>
    </xf>
    <xf numFmtId="2" fontId="5" fillId="34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horizontal="right"/>
    </xf>
    <xf numFmtId="10" fontId="5" fillId="34" borderId="15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16" xfId="0" applyFont="1" applyFill="1" applyBorder="1" applyAlignment="1">
      <alignment/>
    </xf>
    <xf numFmtId="10" fontId="5" fillId="34" borderId="17" xfId="0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8" xfId="0" applyNumberFormat="1" applyFont="1" applyFill="1" applyBorder="1" applyAlignment="1">
      <alignment horizontal="right"/>
    </xf>
    <xf numFmtId="0" fontId="5" fillId="34" borderId="18" xfId="0" applyNumberFormat="1" applyFont="1" applyFill="1" applyBorder="1" applyAlignment="1">
      <alignment/>
    </xf>
    <xf numFmtId="0" fontId="5" fillId="34" borderId="19" xfId="0" applyFont="1" applyFill="1" applyBorder="1" applyAlignment="1">
      <alignment/>
    </xf>
    <xf numFmtId="14" fontId="13" fillId="34" borderId="0" xfId="0" applyNumberFormat="1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2" fillId="34" borderId="16" xfId="0" applyFont="1" applyFill="1" applyBorder="1" applyAlignment="1">
      <alignment vertical="center"/>
    </xf>
    <xf numFmtId="3" fontId="12" fillId="34" borderId="0" xfId="0" applyNumberFormat="1" applyFont="1" applyFill="1" applyBorder="1" applyAlignment="1">
      <alignment horizontal="center" vertical="center"/>
    </xf>
    <xf numFmtId="3" fontId="13" fillId="34" borderId="0" xfId="0" applyNumberFormat="1" applyFont="1" applyFill="1" applyBorder="1" applyAlignment="1">
      <alignment horizontal="center" vertical="center"/>
    </xf>
    <xf numFmtId="2" fontId="12" fillId="34" borderId="0" xfId="0" applyNumberFormat="1" applyFont="1" applyFill="1" applyBorder="1" applyAlignment="1">
      <alignment horizontal="left" vertical="center"/>
    </xf>
    <xf numFmtId="3" fontId="13" fillId="34" borderId="0" xfId="0" applyNumberFormat="1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center" vertical="center"/>
    </xf>
    <xf numFmtId="167" fontId="13" fillId="34" borderId="0" xfId="0" applyNumberFormat="1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left" vertical="center" indent="1"/>
    </xf>
    <xf numFmtId="0" fontId="9" fillId="34" borderId="15" xfId="0" applyNumberFormat="1" applyFont="1" applyFill="1" applyBorder="1" applyAlignment="1">
      <alignment/>
    </xf>
    <xf numFmtId="0" fontId="9" fillId="34" borderId="16" xfId="0" applyNumberFormat="1" applyFont="1" applyFill="1" applyBorder="1" applyAlignment="1">
      <alignment/>
    </xf>
    <xf numFmtId="0" fontId="4" fillId="34" borderId="15" xfId="0" applyFont="1" applyFill="1" applyBorder="1" applyAlignment="1">
      <alignment horizontal="right" vertical="top"/>
    </xf>
    <xf numFmtId="0" fontId="4" fillId="34" borderId="0" xfId="0" applyFont="1" applyFill="1" applyBorder="1" applyAlignment="1">
      <alignment horizontal="right" vertical="top"/>
    </xf>
    <xf numFmtId="0" fontId="4" fillId="34" borderId="16" xfId="0" applyFont="1" applyFill="1" applyBorder="1" applyAlignment="1">
      <alignment horizontal="right" vertical="top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 vertical="top"/>
    </xf>
    <xf numFmtId="0" fontId="6" fillId="33" borderId="0" xfId="0" applyFont="1" applyFill="1" applyBorder="1" applyAlignment="1">
      <alignment horizontal="left" vertical="top" wrapText="1" indent="1" readingOrder="1"/>
    </xf>
    <xf numFmtId="14" fontId="13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indent="1"/>
    </xf>
    <xf numFmtId="3" fontId="13" fillId="34" borderId="0" xfId="0" applyNumberFormat="1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left" vertical="center"/>
    </xf>
    <xf numFmtId="0" fontId="12" fillId="34" borderId="16" xfId="0" applyFont="1" applyFill="1" applyBorder="1" applyAlignment="1">
      <alignment horizontal="left" vertical="center"/>
    </xf>
    <xf numFmtId="2" fontId="13" fillId="34" borderId="0" xfId="0" applyNumberFormat="1" applyFont="1" applyFill="1" applyBorder="1" applyAlignment="1">
      <alignment horizontal="left" vertical="center"/>
    </xf>
    <xf numFmtId="4" fontId="5" fillId="34" borderId="0" xfId="0" applyNumberFormat="1" applyFont="1" applyFill="1" applyBorder="1" applyAlignment="1">
      <alignment horizontal="center"/>
    </xf>
    <xf numFmtId="4" fontId="5" fillId="34" borderId="16" xfId="0" applyNumberFormat="1" applyFont="1" applyFill="1" applyBorder="1" applyAlignment="1">
      <alignment horizontal="center"/>
    </xf>
    <xf numFmtId="3" fontId="5" fillId="34" borderId="0" xfId="0" applyNumberFormat="1" applyFont="1" applyFill="1" applyBorder="1" applyAlignment="1">
      <alignment horizontal="center"/>
    </xf>
    <xf numFmtId="3" fontId="5" fillId="34" borderId="16" xfId="0" applyNumberFormat="1" applyFont="1" applyFill="1" applyBorder="1" applyAlignment="1">
      <alignment horizontal="center"/>
    </xf>
    <xf numFmtId="0" fontId="14" fillId="34" borderId="0" xfId="0" applyNumberFormat="1" applyFont="1" applyFill="1" applyBorder="1" applyAlignment="1">
      <alignment horizontal="center"/>
    </xf>
    <xf numFmtId="10" fontId="12" fillId="34" borderId="0" xfId="0" applyNumberFormat="1" applyFont="1" applyFill="1" applyBorder="1" applyAlignment="1">
      <alignment horizontal="left" vertical="center" indent="1"/>
    </xf>
    <xf numFmtId="164" fontId="13" fillId="34" borderId="0" xfId="0" applyNumberFormat="1" applyFont="1" applyFill="1" applyBorder="1" applyAlignment="1">
      <alignment horizontal="left" vertical="center"/>
    </xf>
    <xf numFmtId="164" fontId="13" fillId="34" borderId="16" xfId="0" applyNumberFormat="1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indexed="60"/>
      </font>
      <fill>
        <patternFill patternType="solid"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38100</xdr:colOff>
      <xdr:row>19</xdr:row>
      <xdr:rowOff>38100</xdr:rowOff>
    </xdr:from>
    <xdr:ext cx="1104900" cy="209550"/>
    <xdr:sp>
      <xdr:nvSpPr>
        <xdr:cNvPr id="1" name="Drop Down 1" hidden="1"/>
        <xdr:cNvSpPr>
          <a:spLocks/>
        </xdr:cNvSpPr>
      </xdr:nvSpPr>
      <xdr:spPr>
        <a:xfrm>
          <a:off x="5495925" y="2324100"/>
          <a:ext cx="1104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11</xdr:col>
      <xdr:colOff>47625</xdr:colOff>
      <xdr:row>21</xdr:row>
      <xdr:rowOff>38100</xdr:rowOff>
    </xdr:from>
    <xdr:ext cx="1085850" cy="219075"/>
    <xdr:sp>
      <xdr:nvSpPr>
        <xdr:cNvPr id="2" name="Drop Down 2" hidden="1"/>
        <xdr:cNvSpPr>
          <a:spLocks/>
        </xdr:cNvSpPr>
      </xdr:nvSpPr>
      <xdr:spPr>
        <a:xfrm>
          <a:off x="5505450" y="2933700"/>
          <a:ext cx="1085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11</xdr:col>
      <xdr:colOff>38100</xdr:colOff>
      <xdr:row>19</xdr:row>
      <xdr:rowOff>38100</xdr:rowOff>
    </xdr:from>
    <xdr:ext cx="1104900" cy="209550"/>
    <xdr:sp>
      <xdr:nvSpPr>
        <xdr:cNvPr id="3" name="Drop Down 1" hidden="1"/>
        <xdr:cNvSpPr>
          <a:spLocks/>
        </xdr:cNvSpPr>
      </xdr:nvSpPr>
      <xdr:spPr>
        <a:xfrm>
          <a:off x="5495925" y="2324100"/>
          <a:ext cx="1104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11</xdr:col>
      <xdr:colOff>47625</xdr:colOff>
      <xdr:row>21</xdr:row>
      <xdr:rowOff>38100</xdr:rowOff>
    </xdr:from>
    <xdr:ext cx="1085850" cy="219075"/>
    <xdr:sp>
      <xdr:nvSpPr>
        <xdr:cNvPr id="4" name="Drop Down 2" hidden="1"/>
        <xdr:cNvSpPr>
          <a:spLocks/>
        </xdr:cNvSpPr>
      </xdr:nvSpPr>
      <xdr:spPr>
        <a:xfrm>
          <a:off x="5505450" y="2933700"/>
          <a:ext cx="1085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AA8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0.85546875" style="1" customWidth="1"/>
    <col min="3" max="3" width="2.7109375" style="4" customWidth="1"/>
    <col min="4" max="4" width="35.7109375" style="1" customWidth="1"/>
    <col min="5" max="5" width="11.28125" style="5" bestFit="1" customWidth="1"/>
    <col min="6" max="6" width="6.00390625" style="5" customWidth="1"/>
    <col min="7" max="7" width="3.8515625" style="6" customWidth="1"/>
    <col min="8" max="8" width="9.8515625" style="6" customWidth="1"/>
    <col min="9" max="9" width="5.7109375" style="6" customWidth="1"/>
    <col min="10" max="10" width="4.00390625" style="6" customWidth="1"/>
    <col min="11" max="11" width="0.9921875" style="6" customWidth="1"/>
    <col min="12" max="12" width="4.421875" style="1" customWidth="1"/>
    <col min="13" max="13" width="13.28125" style="1" customWidth="1"/>
    <col min="14" max="14" width="2.7109375" style="1" customWidth="1"/>
    <col min="15" max="15" width="0.85546875" style="1" customWidth="1"/>
    <col min="16" max="16" width="47.57421875" style="1" customWidth="1"/>
    <col min="17" max="17" width="5.28125" style="1" hidden="1" customWidth="1"/>
    <col min="18" max="19" width="16.421875" style="2" hidden="1" customWidth="1"/>
    <col min="20" max="20" width="8.7109375" style="3" hidden="1" customWidth="1"/>
    <col min="21" max="21" width="3.57421875" style="1" hidden="1" customWidth="1"/>
    <col min="22" max="22" width="8.421875" style="1" hidden="1" customWidth="1"/>
    <col min="23" max="23" width="9.28125" style="1" hidden="1" customWidth="1"/>
    <col min="24" max="24" width="3.57421875" style="1" hidden="1" customWidth="1"/>
    <col min="25" max="25" width="18.7109375" style="1" hidden="1" customWidth="1"/>
    <col min="26" max="26" width="17.00390625" style="1" hidden="1" customWidth="1"/>
    <col min="27" max="16384" width="9.140625" style="1" customWidth="1"/>
  </cols>
  <sheetData>
    <row r="1" ht="12" customHeight="1" thickBot="1"/>
    <row r="2" spans="2:15" ht="12" customHeight="1">
      <c r="B2" s="88" t="s">
        <v>104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</row>
    <row r="3" spans="2:15" ht="12" customHeight="1" hidden="1"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</row>
    <row r="4" spans="2:15" ht="12" customHeight="1" hidden="1">
      <c r="B4" s="91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2:15" ht="12" customHeight="1" hidden="1"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</row>
    <row r="6" spans="2:15" ht="13.5"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2:15" ht="13.5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3"/>
    </row>
    <row r="8" spans="2:15" ht="13.5"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3"/>
    </row>
    <row r="9" spans="2:15" ht="13.5">
      <c r="B9" s="91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</row>
    <row r="10" spans="2:15" ht="13.5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</row>
    <row r="11" spans="2:15" ht="13.5"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3"/>
    </row>
    <row r="12" spans="2:15" ht="13.5" hidden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</row>
    <row r="13" spans="2:15" ht="14.25" thickBot="1">
      <c r="B13" s="94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</row>
    <row r="14" ht="6" customHeight="1"/>
    <row r="15" spans="3:20" s="7" customFormat="1" ht="6" customHeight="1" thickBot="1"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8"/>
      <c r="P15" s="8"/>
      <c r="R15" s="9"/>
      <c r="S15" s="9"/>
      <c r="T15" s="10"/>
    </row>
    <row r="16" spans="3:20" s="7" customFormat="1" ht="6" customHeight="1"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8"/>
      <c r="P16" s="8"/>
      <c r="R16" s="9"/>
      <c r="S16" s="9"/>
      <c r="T16" s="10"/>
    </row>
    <row r="17" spans="3:20" s="7" customFormat="1" ht="12" customHeight="1"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  <c r="O17" s="8"/>
      <c r="P17" s="8"/>
      <c r="R17" s="9"/>
      <c r="S17" s="9"/>
      <c r="T17" s="10"/>
    </row>
    <row r="18" spans="3:26" ht="15.75" customHeight="1">
      <c r="C18" s="83"/>
      <c r="D18" s="109" t="s">
        <v>0</v>
      </c>
      <c r="E18" s="109"/>
      <c r="F18" s="109"/>
      <c r="G18" s="109"/>
      <c r="H18" s="109"/>
      <c r="I18" s="109"/>
      <c r="J18" s="109"/>
      <c r="K18" s="109"/>
      <c r="L18" s="109"/>
      <c r="M18" s="109"/>
      <c r="N18" s="84"/>
      <c r="Q18" s="11">
        <v>1</v>
      </c>
      <c r="R18" s="12" t="s">
        <v>1</v>
      </c>
      <c r="S18" s="12" t="s">
        <v>2</v>
      </c>
      <c r="T18" s="13">
        <v>1.008</v>
      </c>
      <c r="V18" s="14">
        <f aca="true" t="shared" si="0" ref="V18:V65">IF(AND($X$18&lt;Q18,Q18&lt;$X$22),T18,1)</f>
        <v>1</v>
      </c>
      <c r="X18" s="15">
        <v>35</v>
      </c>
      <c r="Y18" s="16" t="str">
        <f>VLOOKUP(X18,Q18:R65,2)</f>
        <v>ноябрь 2020 г.</v>
      </c>
      <c r="Z18" s="17"/>
    </row>
    <row r="19" spans="3:27" s="18" customFormat="1" ht="15" customHeight="1">
      <c r="C19" s="48"/>
      <c r="D19" s="49"/>
      <c r="E19" s="50"/>
      <c r="F19" s="50"/>
      <c r="G19" s="51"/>
      <c r="H19" s="51"/>
      <c r="I19" s="51"/>
      <c r="J19" s="51"/>
      <c r="K19" s="51"/>
      <c r="L19" s="49"/>
      <c r="M19" s="49"/>
      <c r="N19" s="52"/>
      <c r="P19" s="98"/>
      <c r="Q19" s="19">
        <v>2</v>
      </c>
      <c r="R19" s="20" t="s">
        <v>3</v>
      </c>
      <c r="S19" s="20" t="s">
        <v>4</v>
      </c>
      <c r="T19" s="13">
        <v>1.009</v>
      </c>
      <c r="V19" s="13">
        <f t="shared" si="0"/>
        <v>1</v>
      </c>
      <c r="X19" s="21"/>
      <c r="Y19" s="22"/>
      <c r="AA19" s="23"/>
    </row>
    <row r="20" spans="3:27" s="24" customFormat="1" ht="24" customHeight="1">
      <c r="C20" s="53"/>
      <c r="D20" s="82" t="s">
        <v>5</v>
      </c>
      <c r="E20" s="99" t="str">
        <f>Y18</f>
        <v>ноябрь 2020 г.</v>
      </c>
      <c r="F20" s="99"/>
      <c r="G20" s="73"/>
      <c r="H20" s="74"/>
      <c r="I20" s="74"/>
      <c r="J20" s="74"/>
      <c r="K20" s="74"/>
      <c r="L20" s="74"/>
      <c r="M20" s="74"/>
      <c r="N20" s="75"/>
      <c r="P20" s="98"/>
      <c r="Q20" s="25">
        <v>3</v>
      </c>
      <c r="R20" s="20" t="s">
        <v>6</v>
      </c>
      <c r="S20" s="20" t="s">
        <v>7</v>
      </c>
      <c r="T20" s="13">
        <v>1.008</v>
      </c>
      <c r="V20" s="26">
        <f t="shared" si="0"/>
        <v>1</v>
      </c>
      <c r="X20" s="27"/>
      <c r="Y20" s="28"/>
      <c r="AA20" s="29"/>
    </row>
    <row r="21" spans="3:27" s="24" customFormat="1" ht="24" customHeight="1">
      <c r="C21" s="53"/>
      <c r="D21" s="100" t="s">
        <v>8</v>
      </c>
      <c r="E21" s="100"/>
      <c r="F21" s="100"/>
      <c r="G21" s="101">
        <v>6700</v>
      </c>
      <c r="H21" s="101"/>
      <c r="I21" s="76" t="s">
        <v>9</v>
      </c>
      <c r="J21" s="77">
        <v>10</v>
      </c>
      <c r="K21" s="102" t="s">
        <v>10</v>
      </c>
      <c r="L21" s="102"/>
      <c r="M21" s="102"/>
      <c r="N21" s="103"/>
      <c r="P21" s="98"/>
      <c r="Q21" s="25">
        <v>4</v>
      </c>
      <c r="R21" s="20" t="s">
        <v>11</v>
      </c>
      <c r="S21" s="20" t="s">
        <v>12</v>
      </c>
      <c r="T21" s="13">
        <v>1.003</v>
      </c>
      <c r="V21" s="26">
        <f t="shared" si="0"/>
        <v>1</v>
      </c>
      <c r="Y21" s="30"/>
      <c r="AA21" s="29"/>
    </row>
    <row r="22" spans="3:27" s="24" customFormat="1" ht="24" customHeight="1">
      <c r="C22" s="53"/>
      <c r="D22" s="100" t="s">
        <v>13</v>
      </c>
      <c r="E22" s="100"/>
      <c r="F22" s="104" t="str">
        <f>IF(OR(L23=0,X22&lt;=X18),"месяц выбран не корректно",Y22)</f>
        <v>январе 2021 г.</v>
      </c>
      <c r="G22" s="104"/>
      <c r="H22" s="104"/>
      <c r="I22" s="104"/>
      <c r="J22" s="104"/>
      <c r="K22" s="78"/>
      <c r="L22" s="74"/>
      <c r="M22" s="74"/>
      <c r="N22" s="75"/>
      <c r="P22" s="98"/>
      <c r="Q22" s="25">
        <v>5</v>
      </c>
      <c r="R22" s="20" t="s">
        <v>14</v>
      </c>
      <c r="S22" s="20" t="s">
        <v>15</v>
      </c>
      <c r="T22" s="13">
        <v>0.997</v>
      </c>
      <c r="V22" s="26">
        <f t="shared" si="0"/>
        <v>1</v>
      </c>
      <c r="X22" s="27">
        <v>37</v>
      </c>
      <c r="Y22" s="31" t="str">
        <f>VLOOKUP(X22,Q18:S65,3)</f>
        <v>январе 2021 г.</v>
      </c>
      <c r="Z22" s="32"/>
      <c r="AA22" s="29"/>
    </row>
    <row r="23" spans="3:27" s="24" customFormat="1" ht="24" customHeight="1">
      <c r="C23" s="53"/>
      <c r="D23" s="110" t="s">
        <v>16</v>
      </c>
      <c r="E23" s="110"/>
      <c r="F23" s="110"/>
      <c r="G23" s="110"/>
      <c r="H23" s="110"/>
      <c r="I23" s="110"/>
      <c r="J23" s="110"/>
      <c r="K23" s="110"/>
      <c r="L23" s="111">
        <f>ROUND(V18*V19*V20*V21*V22*V23*V24*V25*V26*V27*V28*V29*V30*V31*V32*V33*V34*V35*V36*V37*V38*V39*V40*V41*V42*V43*V44*V45*V46*V47*V48*V49*V50*V51*V52*V53*V54*V55*V56*V57*V58*V59*V60*V61*V62*V63*V64*V65,3)</f>
        <v>1.012</v>
      </c>
      <c r="M23" s="111"/>
      <c r="N23" s="112"/>
      <c r="P23" s="98"/>
      <c r="Q23" s="25">
        <v>6</v>
      </c>
      <c r="R23" s="20" t="s">
        <v>17</v>
      </c>
      <c r="S23" s="20" t="s">
        <v>18</v>
      </c>
      <c r="T23" s="13">
        <v>1.004</v>
      </c>
      <c r="U23" s="27"/>
      <c r="V23" s="26">
        <f t="shared" si="0"/>
        <v>1</v>
      </c>
      <c r="Y23" s="33"/>
      <c r="AA23" s="29"/>
    </row>
    <row r="24" spans="3:27" s="24" customFormat="1" ht="24" customHeight="1">
      <c r="C24" s="53"/>
      <c r="D24" s="82" t="s">
        <v>19</v>
      </c>
      <c r="E24" s="79">
        <f>INT(Y25)</f>
        <v>80</v>
      </c>
      <c r="F24" s="80" t="s">
        <v>9</v>
      </c>
      <c r="G24" s="81">
        <f>(Y25-E24)*100</f>
        <v>40.00000000000057</v>
      </c>
      <c r="H24" s="74" t="s">
        <v>10</v>
      </c>
      <c r="I24" s="74"/>
      <c r="J24" s="74"/>
      <c r="K24" s="74"/>
      <c r="L24" s="74"/>
      <c r="M24" s="74"/>
      <c r="N24" s="75"/>
      <c r="P24" s="98"/>
      <c r="Q24" s="25">
        <v>7</v>
      </c>
      <c r="R24" s="20" t="s">
        <v>20</v>
      </c>
      <c r="S24" s="20" t="s">
        <v>21</v>
      </c>
      <c r="T24" s="13">
        <v>0.998</v>
      </c>
      <c r="U24" s="27"/>
      <c r="V24" s="26">
        <f t="shared" si="0"/>
        <v>1</v>
      </c>
      <c r="Y24" s="34">
        <f>G21+J21/100</f>
        <v>6700.1</v>
      </c>
      <c r="AA24" s="29"/>
    </row>
    <row r="25" spans="3:27" s="18" customFormat="1" ht="15.75">
      <c r="C25" s="54"/>
      <c r="D25" s="55"/>
      <c r="E25" s="56"/>
      <c r="F25" s="56"/>
      <c r="G25" s="57"/>
      <c r="H25" s="57"/>
      <c r="I25" s="57"/>
      <c r="J25" s="57"/>
      <c r="K25" s="58"/>
      <c r="L25" s="59"/>
      <c r="M25" s="59"/>
      <c r="N25" s="60"/>
      <c r="P25" s="98"/>
      <c r="Q25" s="19">
        <v>8</v>
      </c>
      <c r="R25" s="20" t="s">
        <v>22</v>
      </c>
      <c r="S25" s="20" t="s">
        <v>23</v>
      </c>
      <c r="T25" s="13">
        <v>1.001</v>
      </c>
      <c r="U25" s="21"/>
      <c r="V25" s="13">
        <f t="shared" si="0"/>
        <v>1</v>
      </c>
      <c r="Y25" s="35">
        <f>IF(L23=0,0,ROUND(Y24*(L23-100%),2))</f>
        <v>80.4</v>
      </c>
      <c r="AA25" s="23"/>
    </row>
    <row r="26" spans="3:27" s="18" customFormat="1" ht="12" customHeight="1">
      <c r="C26" s="54"/>
      <c r="D26" s="61"/>
      <c r="E26" s="61"/>
      <c r="F26" s="61"/>
      <c r="G26" s="61"/>
      <c r="H26" s="58"/>
      <c r="I26" s="58"/>
      <c r="J26" s="58"/>
      <c r="K26" s="58"/>
      <c r="L26" s="105"/>
      <c r="M26" s="105"/>
      <c r="N26" s="106"/>
      <c r="P26" s="98"/>
      <c r="Q26" s="19">
        <v>9</v>
      </c>
      <c r="R26" s="20" t="s">
        <v>24</v>
      </c>
      <c r="S26" s="20" t="s">
        <v>25</v>
      </c>
      <c r="T26" s="13">
        <v>1.008</v>
      </c>
      <c r="U26" s="21"/>
      <c r="V26" s="13">
        <f t="shared" si="0"/>
        <v>1</v>
      </c>
      <c r="AA26" s="23"/>
    </row>
    <row r="27" spans="3:27" s="18" customFormat="1" ht="12" customHeight="1">
      <c r="C27" s="54"/>
      <c r="D27" s="61"/>
      <c r="E27" s="61"/>
      <c r="F27" s="61"/>
      <c r="G27" s="61"/>
      <c r="H27" s="61"/>
      <c r="I27" s="61"/>
      <c r="J27" s="61"/>
      <c r="K27" s="61"/>
      <c r="L27" s="105"/>
      <c r="M27" s="105"/>
      <c r="N27" s="106"/>
      <c r="P27" s="98"/>
      <c r="Q27" s="19">
        <v>10</v>
      </c>
      <c r="R27" s="20" t="s">
        <v>26</v>
      </c>
      <c r="S27" s="20" t="s">
        <v>27</v>
      </c>
      <c r="T27" s="13">
        <v>1.005</v>
      </c>
      <c r="U27" s="21"/>
      <c r="V27" s="13">
        <f t="shared" si="0"/>
        <v>1</v>
      </c>
      <c r="Y27" s="36"/>
      <c r="AA27" s="23"/>
    </row>
    <row r="28" spans="3:27" s="18" customFormat="1" ht="12" customHeight="1">
      <c r="C28" s="54"/>
      <c r="D28" s="62"/>
      <c r="E28" s="61"/>
      <c r="F28" s="61"/>
      <c r="G28" s="61"/>
      <c r="H28" s="61"/>
      <c r="I28" s="63"/>
      <c r="J28" s="58"/>
      <c r="K28" s="58"/>
      <c r="L28" s="105"/>
      <c r="M28" s="105"/>
      <c r="N28" s="106"/>
      <c r="P28" s="98"/>
      <c r="Q28" s="19">
        <v>11</v>
      </c>
      <c r="R28" s="20" t="s">
        <v>28</v>
      </c>
      <c r="S28" s="20" t="s">
        <v>29</v>
      </c>
      <c r="T28" s="13">
        <v>1.006</v>
      </c>
      <c r="U28" s="21"/>
      <c r="V28" s="13">
        <f t="shared" si="0"/>
        <v>1</v>
      </c>
      <c r="AA28" s="23"/>
    </row>
    <row r="29" spans="3:27" s="18" customFormat="1" ht="12" customHeight="1">
      <c r="C29" s="54"/>
      <c r="D29" s="59"/>
      <c r="E29" s="64"/>
      <c r="F29" s="64"/>
      <c r="G29" s="58"/>
      <c r="H29" s="58"/>
      <c r="I29" s="58"/>
      <c r="J29" s="58"/>
      <c r="K29" s="58"/>
      <c r="L29" s="107"/>
      <c r="M29" s="107"/>
      <c r="N29" s="108"/>
      <c r="P29" s="98"/>
      <c r="Q29" s="19">
        <v>12</v>
      </c>
      <c r="R29" s="20" t="s">
        <v>30</v>
      </c>
      <c r="S29" s="20" t="s">
        <v>31</v>
      </c>
      <c r="T29" s="13">
        <v>1.008</v>
      </c>
      <c r="U29" s="21"/>
      <c r="V29" s="13">
        <f t="shared" si="0"/>
        <v>1</v>
      </c>
      <c r="W29" s="39"/>
      <c r="Y29" s="35"/>
      <c r="AA29" s="23"/>
    </row>
    <row r="30" spans="3:27" s="18" customFormat="1" ht="12" customHeight="1">
      <c r="C30" s="54"/>
      <c r="D30" s="61"/>
      <c r="E30" s="61"/>
      <c r="F30" s="61"/>
      <c r="G30" s="61"/>
      <c r="H30" s="61"/>
      <c r="I30" s="61"/>
      <c r="J30" s="61"/>
      <c r="K30" s="61"/>
      <c r="L30" s="59"/>
      <c r="M30" s="59"/>
      <c r="N30" s="60"/>
      <c r="P30" s="98"/>
      <c r="Q30" s="19">
        <v>13</v>
      </c>
      <c r="R30" s="12" t="s">
        <v>32</v>
      </c>
      <c r="S30" s="12" t="s">
        <v>33</v>
      </c>
      <c r="T30" s="13">
        <v>1.009</v>
      </c>
      <c r="U30" s="21"/>
      <c r="V30" s="13">
        <f t="shared" si="0"/>
        <v>1</v>
      </c>
      <c r="AA30" s="23"/>
    </row>
    <row r="31" spans="3:27" s="18" customFormat="1" ht="12" customHeight="1">
      <c r="C31" s="54"/>
      <c r="D31" s="59"/>
      <c r="E31" s="64"/>
      <c r="F31" s="64"/>
      <c r="G31" s="58"/>
      <c r="H31" s="58"/>
      <c r="I31" s="58"/>
      <c r="J31" s="58"/>
      <c r="K31" s="58"/>
      <c r="L31" s="59"/>
      <c r="M31" s="59"/>
      <c r="N31" s="60"/>
      <c r="P31" s="98"/>
      <c r="Q31" s="19">
        <v>14</v>
      </c>
      <c r="R31" s="20" t="s">
        <v>34</v>
      </c>
      <c r="S31" s="20" t="s">
        <v>35</v>
      </c>
      <c r="T31" s="13">
        <v>1.013</v>
      </c>
      <c r="U31" s="21"/>
      <c r="V31" s="13">
        <f t="shared" si="0"/>
        <v>1</v>
      </c>
      <c r="AA31" s="23"/>
    </row>
    <row r="32" spans="3:27" s="18" customFormat="1" ht="12" customHeight="1">
      <c r="C32" s="54"/>
      <c r="D32" s="59"/>
      <c r="E32" s="64"/>
      <c r="F32" s="64"/>
      <c r="G32" s="58"/>
      <c r="H32" s="58"/>
      <c r="I32" s="58"/>
      <c r="J32" s="58"/>
      <c r="K32" s="58"/>
      <c r="L32" s="59"/>
      <c r="M32" s="59"/>
      <c r="N32" s="60"/>
      <c r="P32" s="98"/>
      <c r="Q32" s="19">
        <v>15</v>
      </c>
      <c r="R32" s="20" t="s">
        <v>36</v>
      </c>
      <c r="S32" s="20" t="s">
        <v>37</v>
      </c>
      <c r="T32" s="13">
        <v>1.004</v>
      </c>
      <c r="U32" s="21"/>
      <c r="V32" s="13">
        <f t="shared" si="0"/>
        <v>1</v>
      </c>
      <c r="AA32" s="23"/>
    </row>
    <row r="33" spans="3:27" s="18" customFormat="1" ht="12" customHeight="1">
      <c r="C33" s="54"/>
      <c r="D33" s="59"/>
      <c r="E33" s="64"/>
      <c r="F33" s="64"/>
      <c r="G33" s="58"/>
      <c r="H33" s="58"/>
      <c r="I33" s="58"/>
      <c r="J33" s="58"/>
      <c r="K33" s="58"/>
      <c r="L33" s="59"/>
      <c r="M33" s="59"/>
      <c r="N33" s="60"/>
      <c r="P33" s="98"/>
      <c r="Q33" s="19">
        <v>16</v>
      </c>
      <c r="R33" s="20" t="s">
        <v>38</v>
      </c>
      <c r="S33" s="20" t="s">
        <v>39</v>
      </c>
      <c r="T33" s="13">
        <v>1.0004</v>
      </c>
      <c r="U33" s="21"/>
      <c r="V33" s="13">
        <f t="shared" si="0"/>
        <v>1</v>
      </c>
      <c r="AA33" s="23"/>
    </row>
    <row r="34" spans="3:27" s="18" customFormat="1" ht="12" customHeight="1">
      <c r="C34" s="54"/>
      <c r="D34" s="59"/>
      <c r="E34" s="64"/>
      <c r="F34" s="64"/>
      <c r="G34" s="58"/>
      <c r="H34" s="58"/>
      <c r="I34" s="58"/>
      <c r="J34" s="58"/>
      <c r="K34" s="58"/>
      <c r="L34" s="59"/>
      <c r="M34" s="59"/>
      <c r="N34" s="60"/>
      <c r="P34" s="98"/>
      <c r="Q34" s="19">
        <v>17</v>
      </c>
      <c r="R34" s="20" t="s">
        <v>40</v>
      </c>
      <c r="S34" s="20" t="s">
        <v>41</v>
      </c>
      <c r="T34" s="13">
        <v>1.003</v>
      </c>
      <c r="U34" s="21"/>
      <c r="V34" s="13">
        <f t="shared" si="0"/>
        <v>1</v>
      </c>
      <c r="AA34" s="23"/>
    </row>
    <row r="35" spans="3:27" s="18" customFormat="1" ht="12" customHeight="1">
      <c r="C35" s="65"/>
      <c r="D35" s="61"/>
      <c r="E35" s="64"/>
      <c r="F35" s="64"/>
      <c r="G35" s="66"/>
      <c r="H35" s="66"/>
      <c r="I35" s="66"/>
      <c r="J35" s="66"/>
      <c r="K35" s="66"/>
      <c r="L35" s="61"/>
      <c r="M35" s="61"/>
      <c r="N35" s="67"/>
      <c r="P35" s="98"/>
      <c r="Q35" s="19">
        <v>18</v>
      </c>
      <c r="R35" s="20" t="s">
        <v>42</v>
      </c>
      <c r="S35" s="20" t="s">
        <v>43</v>
      </c>
      <c r="T35" s="13">
        <v>0.999</v>
      </c>
      <c r="U35" s="21"/>
      <c r="V35" s="13">
        <f t="shared" si="0"/>
        <v>1</v>
      </c>
      <c r="AA35" s="23"/>
    </row>
    <row r="36" spans="3:27" s="18" customFormat="1" ht="12" customHeight="1">
      <c r="C36" s="65"/>
      <c r="D36" s="61"/>
      <c r="E36" s="64"/>
      <c r="F36" s="64"/>
      <c r="G36" s="66"/>
      <c r="H36" s="66"/>
      <c r="I36" s="66"/>
      <c r="J36" s="66"/>
      <c r="K36" s="66"/>
      <c r="L36" s="61"/>
      <c r="M36" s="61"/>
      <c r="N36" s="67"/>
      <c r="P36" s="98"/>
      <c r="Q36" s="19">
        <v>19</v>
      </c>
      <c r="R36" s="20" t="s">
        <v>44</v>
      </c>
      <c r="S36" s="20" t="s">
        <v>45</v>
      </c>
      <c r="T36" s="13">
        <v>1.002</v>
      </c>
      <c r="U36" s="21"/>
      <c r="V36" s="13">
        <f t="shared" si="0"/>
        <v>1</v>
      </c>
      <c r="AA36" s="23"/>
    </row>
    <row r="37" spans="3:27" s="18" customFormat="1" ht="12" customHeight="1">
      <c r="C37" s="65"/>
      <c r="D37" s="61"/>
      <c r="E37" s="64"/>
      <c r="F37" s="64"/>
      <c r="G37" s="66"/>
      <c r="H37" s="66"/>
      <c r="I37" s="66"/>
      <c r="J37" s="66"/>
      <c r="K37" s="66"/>
      <c r="L37" s="61"/>
      <c r="M37" s="61"/>
      <c r="N37" s="67"/>
      <c r="P37" s="98"/>
      <c r="Q37" s="19">
        <v>20</v>
      </c>
      <c r="R37" s="20" t="s">
        <v>46</v>
      </c>
      <c r="S37" s="20" t="s">
        <v>47</v>
      </c>
      <c r="T37" s="13">
        <v>0.998</v>
      </c>
      <c r="U37" s="21"/>
      <c r="V37" s="13">
        <f t="shared" si="0"/>
        <v>1</v>
      </c>
      <c r="AA37" s="23"/>
    </row>
    <row r="38" spans="3:27" s="18" customFormat="1" ht="12" customHeight="1">
      <c r="C38" s="65"/>
      <c r="D38" s="61"/>
      <c r="E38" s="64"/>
      <c r="F38" s="64"/>
      <c r="G38" s="66"/>
      <c r="H38" s="66"/>
      <c r="I38" s="66"/>
      <c r="J38" s="66"/>
      <c r="K38" s="66"/>
      <c r="L38" s="61"/>
      <c r="M38" s="61"/>
      <c r="N38" s="67"/>
      <c r="P38" s="98"/>
      <c r="Q38" s="19">
        <v>21</v>
      </c>
      <c r="R38" s="20" t="s">
        <v>48</v>
      </c>
      <c r="S38" s="20" t="s">
        <v>49</v>
      </c>
      <c r="T38" s="13">
        <v>1.005</v>
      </c>
      <c r="U38" s="21"/>
      <c r="V38" s="13">
        <f t="shared" si="0"/>
        <v>1</v>
      </c>
      <c r="AA38" s="23"/>
    </row>
    <row r="39" spans="3:22" s="18" customFormat="1" ht="12" customHeight="1">
      <c r="C39" s="65"/>
      <c r="D39" s="61"/>
      <c r="E39" s="64"/>
      <c r="F39" s="64"/>
      <c r="G39" s="66"/>
      <c r="H39" s="66"/>
      <c r="I39" s="66"/>
      <c r="J39" s="66"/>
      <c r="K39" s="66"/>
      <c r="L39" s="61"/>
      <c r="M39" s="61"/>
      <c r="N39" s="67"/>
      <c r="Q39" s="39">
        <v>22</v>
      </c>
      <c r="R39" s="20" t="s">
        <v>50</v>
      </c>
      <c r="S39" s="20" t="s">
        <v>51</v>
      </c>
      <c r="T39" s="13">
        <v>1.005</v>
      </c>
      <c r="U39" s="21"/>
      <c r="V39" s="13">
        <f t="shared" si="0"/>
        <v>1</v>
      </c>
    </row>
    <row r="40" spans="3:22" s="18" customFormat="1" ht="12" customHeight="1">
      <c r="C40" s="65"/>
      <c r="D40" s="61"/>
      <c r="E40" s="64"/>
      <c r="F40" s="64"/>
      <c r="G40" s="66"/>
      <c r="H40" s="66"/>
      <c r="I40" s="66"/>
      <c r="J40" s="66"/>
      <c r="K40" s="66"/>
      <c r="L40" s="61"/>
      <c r="M40" s="61"/>
      <c r="N40" s="67"/>
      <c r="P40" s="37"/>
      <c r="Q40" s="39">
        <v>23</v>
      </c>
      <c r="R40" s="20" t="s">
        <v>52</v>
      </c>
      <c r="S40" s="20" t="s">
        <v>53</v>
      </c>
      <c r="T40" s="13">
        <v>1.002</v>
      </c>
      <c r="U40" s="21"/>
      <c r="V40" s="13">
        <f t="shared" si="0"/>
        <v>1</v>
      </c>
    </row>
    <row r="41" spans="3:22" s="18" customFormat="1" ht="12" customHeight="1">
      <c r="C41" s="65"/>
      <c r="D41" s="61"/>
      <c r="E41" s="64"/>
      <c r="F41" s="64"/>
      <c r="G41" s="66"/>
      <c r="H41" s="66"/>
      <c r="I41" s="66"/>
      <c r="J41" s="66"/>
      <c r="K41" s="66"/>
      <c r="L41" s="61"/>
      <c r="M41" s="61"/>
      <c r="N41" s="67"/>
      <c r="Q41" s="39">
        <v>24</v>
      </c>
      <c r="R41" s="20" t="s">
        <v>54</v>
      </c>
      <c r="S41" s="20" t="s">
        <v>55</v>
      </c>
      <c r="T41" s="13">
        <v>1.005</v>
      </c>
      <c r="U41" s="21"/>
      <c r="V41" s="13">
        <f t="shared" si="0"/>
        <v>1</v>
      </c>
    </row>
    <row r="42" spans="3:22" s="18" customFormat="1" ht="12" customHeight="1">
      <c r="C42" s="65"/>
      <c r="D42" s="61"/>
      <c r="E42" s="64"/>
      <c r="F42" s="64"/>
      <c r="G42" s="66"/>
      <c r="H42" s="66"/>
      <c r="I42" s="66"/>
      <c r="J42" s="66"/>
      <c r="K42" s="66"/>
      <c r="L42" s="61"/>
      <c r="M42" s="61"/>
      <c r="N42" s="67"/>
      <c r="Q42" s="39">
        <v>25</v>
      </c>
      <c r="R42" s="12" t="s">
        <v>56</v>
      </c>
      <c r="S42" s="12" t="s">
        <v>57</v>
      </c>
      <c r="T42" s="13">
        <v>1.009</v>
      </c>
      <c r="U42" s="21"/>
      <c r="V42" s="13">
        <f t="shared" si="0"/>
        <v>1</v>
      </c>
    </row>
    <row r="43" spans="3:22" s="18" customFormat="1" ht="12" customHeight="1">
      <c r="C43" s="65"/>
      <c r="D43" s="61"/>
      <c r="E43" s="64"/>
      <c r="F43" s="64"/>
      <c r="G43" s="66"/>
      <c r="H43" s="66"/>
      <c r="I43" s="66"/>
      <c r="J43" s="66"/>
      <c r="K43" s="66"/>
      <c r="L43" s="61"/>
      <c r="M43" s="61"/>
      <c r="N43" s="67"/>
      <c r="Q43" s="39">
        <v>26</v>
      </c>
      <c r="R43" s="20" t="s">
        <v>58</v>
      </c>
      <c r="S43" s="20" t="s">
        <v>59</v>
      </c>
      <c r="T43" s="13">
        <v>1.01</v>
      </c>
      <c r="U43" s="21"/>
      <c r="V43" s="13">
        <f t="shared" si="0"/>
        <v>1</v>
      </c>
    </row>
    <row r="44" spans="3:22" s="18" customFormat="1" ht="12" customHeight="1">
      <c r="C44" s="65"/>
      <c r="D44" s="61"/>
      <c r="E44" s="64"/>
      <c r="F44" s="64"/>
      <c r="G44" s="66"/>
      <c r="H44" s="66"/>
      <c r="I44" s="66"/>
      <c r="J44" s="66"/>
      <c r="K44" s="66"/>
      <c r="L44" s="61"/>
      <c r="M44" s="61"/>
      <c r="N44" s="67"/>
      <c r="Q44" s="39">
        <v>27</v>
      </c>
      <c r="R44" s="20" t="s">
        <v>60</v>
      </c>
      <c r="S44" s="20" t="s">
        <v>61</v>
      </c>
      <c r="T44" s="13">
        <v>1.009</v>
      </c>
      <c r="U44" s="21"/>
      <c r="V44" s="13">
        <f t="shared" si="0"/>
        <v>1</v>
      </c>
    </row>
    <row r="45" spans="3:22" s="18" customFormat="1" ht="12" customHeight="1">
      <c r="C45" s="65"/>
      <c r="D45" s="61"/>
      <c r="E45" s="64"/>
      <c r="F45" s="64"/>
      <c r="G45" s="66"/>
      <c r="H45" s="66"/>
      <c r="I45" s="66"/>
      <c r="J45" s="66"/>
      <c r="K45" s="66"/>
      <c r="L45" s="61"/>
      <c r="M45" s="61"/>
      <c r="N45" s="67"/>
      <c r="Q45" s="39">
        <v>28</v>
      </c>
      <c r="R45" s="20" t="s">
        <v>62</v>
      </c>
      <c r="S45" s="20" t="s">
        <v>63</v>
      </c>
      <c r="T45" s="13">
        <v>1.006</v>
      </c>
      <c r="U45" s="21"/>
      <c r="V45" s="13">
        <f t="shared" si="0"/>
        <v>1</v>
      </c>
    </row>
    <row r="46" spans="3:22" s="18" customFormat="1" ht="12" customHeight="1">
      <c r="C46" s="65"/>
      <c r="D46" s="61"/>
      <c r="E46" s="64"/>
      <c r="F46" s="64"/>
      <c r="G46" s="66"/>
      <c r="H46" s="66"/>
      <c r="I46" s="66"/>
      <c r="J46" s="66"/>
      <c r="K46" s="66"/>
      <c r="L46" s="61"/>
      <c r="M46" s="61"/>
      <c r="N46" s="67"/>
      <c r="Q46" s="39">
        <v>29</v>
      </c>
      <c r="R46" s="20" t="s">
        <v>64</v>
      </c>
      <c r="S46" s="20" t="s">
        <v>65</v>
      </c>
      <c r="T46" s="13">
        <v>0.999</v>
      </c>
      <c r="U46" s="21"/>
      <c r="V46" s="13">
        <f t="shared" si="0"/>
        <v>1</v>
      </c>
    </row>
    <row r="47" spans="3:22" s="18" customFormat="1" ht="12" customHeight="1">
      <c r="C47" s="65"/>
      <c r="D47" s="61"/>
      <c r="E47" s="64"/>
      <c r="F47" s="64"/>
      <c r="G47" s="66"/>
      <c r="H47" s="66"/>
      <c r="I47" s="66"/>
      <c r="J47" s="66"/>
      <c r="K47" s="66"/>
      <c r="L47" s="61"/>
      <c r="M47" s="61"/>
      <c r="N47" s="67"/>
      <c r="Q47" s="39">
        <v>30</v>
      </c>
      <c r="R47" s="20" t="s">
        <v>66</v>
      </c>
      <c r="S47" s="20" t="s">
        <v>67</v>
      </c>
      <c r="T47" s="13">
        <v>1.002</v>
      </c>
      <c r="U47" s="21"/>
      <c r="V47" s="13">
        <f t="shared" si="0"/>
        <v>1</v>
      </c>
    </row>
    <row r="48" spans="3:22" s="18" customFormat="1" ht="12" customHeight="1">
      <c r="C48" s="65"/>
      <c r="D48" s="61"/>
      <c r="E48" s="64"/>
      <c r="F48" s="64"/>
      <c r="G48" s="66"/>
      <c r="H48" s="66"/>
      <c r="I48" s="66"/>
      <c r="J48" s="66"/>
      <c r="K48" s="66"/>
      <c r="L48" s="61"/>
      <c r="M48" s="61"/>
      <c r="N48" s="67"/>
      <c r="Q48" s="39">
        <v>31</v>
      </c>
      <c r="R48" s="20" t="s">
        <v>68</v>
      </c>
      <c r="S48" s="20" t="s">
        <v>69</v>
      </c>
      <c r="T48" s="13">
        <v>1.002</v>
      </c>
      <c r="U48" s="21"/>
      <c r="V48" s="13">
        <f t="shared" si="0"/>
        <v>1</v>
      </c>
    </row>
    <row r="49" spans="3:22" s="18" customFormat="1" ht="12" customHeight="1">
      <c r="C49" s="65"/>
      <c r="D49" s="61"/>
      <c r="E49" s="64"/>
      <c r="F49" s="64"/>
      <c r="G49" s="66"/>
      <c r="H49" s="66"/>
      <c r="I49" s="66"/>
      <c r="J49" s="66"/>
      <c r="K49" s="66"/>
      <c r="L49" s="61"/>
      <c r="M49" s="61"/>
      <c r="N49" s="67"/>
      <c r="Q49" s="39">
        <v>32</v>
      </c>
      <c r="R49" s="20" t="s">
        <v>70</v>
      </c>
      <c r="S49" s="20" t="s">
        <v>71</v>
      </c>
      <c r="T49" s="13">
        <v>1.002</v>
      </c>
      <c r="U49" s="21"/>
      <c r="V49" s="13">
        <f t="shared" si="0"/>
        <v>1</v>
      </c>
    </row>
    <row r="50" spans="3:22" s="18" customFormat="1" ht="12" customHeight="1">
      <c r="C50" s="65"/>
      <c r="D50" s="61"/>
      <c r="E50" s="64"/>
      <c r="F50" s="64"/>
      <c r="G50" s="66"/>
      <c r="H50" s="66"/>
      <c r="I50" s="66"/>
      <c r="J50" s="66"/>
      <c r="K50" s="66"/>
      <c r="L50" s="61"/>
      <c r="M50" s="61"/>
      <c r="N50" s="67"/>
      <c r="Q50" s="39">
        <v>33</v>
      </c>
      <c r="R50" s="20" t="s">
        <v>72</v>
      </c>
      <c r="S50" s="20" t="s">
        <v>73</v>
      </c>
      <c r="T50" s="13">
        <v>1.009</v>
      </c>
      <c r="U50" s="21"/>
      <c r="V50" s="13">
        <f t="shared" si="0"/>
        <v>1</v>
      </c>
    </row>
    <row r="51" spans="3:22" s="18" customFormat="1" ht="12" customHeight="1">
      <c r="C51" s="65"/>
      <c r="D51" s="61"/>
      <c r="E51" s="64"/>
      <c r="F51" s="64"/>
      <c r="G51" s="66"/>
      <c r="H51" s="66"/>
      <c r="I51" s="66"/>
      <c r="J51" s="66"/>
      <c r="K51" s="66"/>
      <c r="L51" s="61"/>
      <c r="M51" s="61"/>
      <c r="N51" s="67"/>
      <c r="Q51" s="39">
        <v>34</v>
      </c>
      <c r="R51" s="20" t="s">
        <v>74</v>
      </c>
      <c r="S51" s="20" t="s">
        <v>75</v>
      </c>
      <c r="T51" s="13">
        <v>1.006</v>
      </c>
      <c r="U51" s="21"/>
      <c r="V51" s="13">
        <f t="shared" si="0"/>
        <v>1</v>
      </c>
    </row>
    <row r="52" spans="3:22" s="18" customFormat="1" ht="12" customHeight="1" thickBot="1">
      <c r="C52" s="68"/>
      <c r="D52" s="69"/>
      <c r="E52" s="70"/>
      <c r="F52" s="70"/>
      <c r="G52" s="71"/>
      <c r="H52" s="71"/>
      <c r="I52" s="71"/>
      <c r="J52" s="71"/>
      <c r="K52" s="71"/>
      <c r="L52" s="69"/>
      <c r="M52" s="69"/>
      <c r="N52" s="72"/>
      <c r="Q52" s="39">
        <v>35</v>
      </c>
      <c r="R52" s="20" t="s">
        <v>76</v>
      </c>
      <c r="S52" s="20" t="s">
        <v>77</v>
      </c>
      <c r="T52" s="13">
        <v>1.007</v>
      </c>
      <c r="U52" s="21"/>
      <c r="V52" s="13">
        <f t="shared" si="0"/>
        <v>1</v>
      </c>
    </row>
    <row r="53" spans="3:22" s="18" customFormat="1" ht="6" customHeight="1">
      <c r="C53" s="40"/>
      <c r="E53" s="38"/>
      <c r="F53" s="38"/>
      <c r="G53" s="41"/>
      <c r="H53" s="41"/>
      <c r="I53" s="41"/>
      <c r="J53" s="41"/>
      <c r="K53" s="41"/>
      <c r="Q53" s="39">
        <v>36</v>
      </c>
      <c r="R53" s="20" t="s">
        <v>78</v>
      </c>
      <c r="S53" s="20" t="s">
        <v>79</v>
      </c>
      <c r="T53" s="13">
        <v>1.012</v>
      </c>
      <c r="U53" s="21"/>
      <c r="V53" s="13">
        <f t="shared" si="0"/>
        <v>1.012</v>
      </c>
    </row>
    <row r="54" spans="3:22" s="18" customFormat="1" ht="15">
      <c r="C54" s="40"/>
      <c r="E54" s="38"/>
      <c r="F54" s="38"/>
      <c r="G54" s="41"/>
      <c r="H54" s="41"/>
      <c r="I54" s="41"/>
      <c r="J54" s="41"/>
      <c r="K54" s="41"/>
      <c r="Q54" s="39">
        <v>37</v>
      </c>
      <c r="R54" s="12" t="s">
        <v>80</v>
      </c>
      <c r="S54" s="12" t="s">
        <v>81</v>
      </c>
      <c r="T54" s="13"/>
      <c r="U54" s="21"/>
      <c r="V54" s="13">
        <f t="shared" si="0"/>
        <v>1</v>
      </c>
    </row>
    <row r="55" spans="3:22" s="18" customFormat="1" ht="15">
      <c r="C55" s="40"/>
      <c r="E55" s="38"/>
      <c r="F55" s="38"/>
      <c r="G55" s="41"/>
      <c r="H55" s="41"/>
      <c r="I55" s="41"/>
      <c r="J55" s="41"/>
      <c r="K55" s="41"/>
      <c r="Q55" s="39">
        <v>38</v>
      </c>
      <c r="R55" s="20" t="s">
        <v>82</v>
      </c>
      <c r="S55" s="20" t="s">
        <v>83</v>
      </c>
      <c r="T55" s="13"/>
      <c r="U55" s="21"/>
      <c r="V55" s="13">
        <f t="shared" si="0"/>
        <v>1</v>
      </c>
    </row>
    <row r="56" spans="3:22" s="18" customFormat="1" ht="15">
      <c r="C56" s="40"/>
      <c r="E56" s="38"/>
      <c r="F56" s="38"/>
      <c r="G56" s="41"/>
      <c r="H56" s="41"/>
      <c r="I56" s="41"/>
      <c r="J56" s="41"/>
      <c r="K56" s="41"/>
      <c r="Q56" s="39">
        <v>39</v>
      </c>
      <c r="R56" s="20" t="s">
        <v>84</v>
      </c>
      <c r="S56" s="20" t="s">
        <v>85</v>
      </c>
      <c r="T56" s="13"/>
      <c r="U56" s="21"/>
      <c r="V56" s="13">
        <f t="shared" si="0"/>
        <v>1</v>
      </c>
    </row>
    <row r="57" spans="3:22" s="18" customFormat="1" ht="15">
      <c r="C57" s="40"/>
      <c r="E57" s="38"/>
      <c r="F57" s="38"/>
      <c r="G57" s="41"/>
      <c r="H57" s="41"/>
      <c r="I57" s="41"/>
      <c r="J57" s="41"/>
      <c r="K57" s="41"/>
      <c r="Q57" s="39">
        <v>40</v>
      </c>
      <c r="R57" s="20" t="s">
        <v>86</v>
      </c>
      <c r="S57" s="20" t="s">
        <v>87</v>
      </c>
      <c r="T57" s="13"/>
      <c r="U57" s="21"/>
      <c r="V57" s="13">
        <f t="shared" si="0"/>
        <v>1</v>
      </c>
    </row>
    <row r="58" spans="3:22" s="18" customFormat="1" ht="15">
      <c r="C58" s="40"/>
      <c r="E58" s="38"/>
      <c r="F58" s="38"/>
      <c r="G58" s="41"/>
      <c r="H58" s="41"/>
      <c r="I58" s="41"/>
      <c r="J58" s="41"/>
      <c r="K58" s="41"/>
      <c r="Q58" s="39">
        <v>41</v>
      </c>
      <c r="R58" s="20" t="s">
        <v>88</v>
      </c>
      <c r="S58" s="20" t="s">
        <v>89</v>
      </c>
      <c r="T58" s="13"/>
      <c r="U58" s="21"/>
      <c r="V58" s="13">
        <f t="shared" si="0"/>
        <v>1</v>
      </c>
    </row>
    <row r="59" spans="3:22" s="18" customFormat="1" ht="15">
      <c r="C59" s="40"/>
      <c r="E59" s="38"/>
      <c r="F59" s="38"/>
      <c r="G59" s="41"/>
      <c r="H59" s="41"/>
      <c r="I59" s="41"/>
      <c r="J59" s="41"/>
      <c r="K59" s="41"/>
      <c r="Q59" s="39">
        <v>42</v>
      </c>
      <c r="R59" s="20" t="s">
        <v>90</v>
      </c>
      <c r="S59" s="20" t="s">
        <v>91</v>
      </c>
      <c r="T59" s="13"/>
      <c r="U59" s="21"/>
      <c r="V59" s="13">
        <f t="shared" si="0"/>
        <v>1</v>
      </c>
    </row>
    <row r="60" spans="3:22" s="18" customFormat="1" ht="15">
      <c r="C60" s="40"/>
      <c r="E60" s="38"/>
      <c r="F60" s="38"/>
      <c r="G60" s="41"/>
      <c r="H60" s="41"/>
      <c r="I60" s="41"/>
      <c r="J60" s="41"/>
      <c r="K60" s="41"/>
      <c r="Q60" s="39">
        <v>43</v>
      </c>
      <c r="R60" s="20" t="s">
        <v>92</v>
      </c>
      <c r="S60" s="20" t="s">
        <v>93</v>
      </c>
      <c r="T60" s="13"/>
      <c r="U60" s="21"/>
      <c r="V60" s="13">
        <f t="shared" si="0"/>
        <v>1</v>
      </c>
    </row>
    <row r="61" spans="3:22" s="18" customFormat="1" ht="15">
      <c r="C61" s="40"/>
      <c r="E61" s="38"/>
      <c r="F61" s="38"/>
      <c r="G61" s="41"/>
      <c r="H61" s="41"/>
      <c r="I61" s="41"/>
      <c r="J61" s="41"/>
      <c r="K61" s="41"/>
      <c r="Q61" s="39">
        <v>44</v>
      </c>
      <c r="R61" s="20" t="s">
        <v>94</v>
      </c>
      <c r="S61" s="20" t="s">
        <v>95</v>
      </c>
      <c r="T61" s="13"/>
      <c r="U61" s="21"/>
      <c r="V61" s="13">
        <f t="shared" si="0"/>
        <v>1</v>
      </c>
    </row>
    <row r="62" spans="3:22" s="18" customFormat="1" ht="15">
      <c r="C62" s="40"/>
      <c r="E62" s="38"/>
      <c r="F62" s="38"/>
      <c r="G62" s="41"/>
      <c r="H62" s="41"/>
      <c r="I62" s="41"/>
      <c r="J62" s="41"/>
      <c r="K62" s="41"/>
      <c r="Q62" s="39">
        <v>45</v>
      </c>
      <c r="R62" s="20" t="s">
        <v>96</v>
      </c>
      <c r="S62" s="20" t="s">
        <v>97</v>
      </c>
      <c r="T62" s="13"/>
      <c r="U62" s="21"/>
      <c r="V62" s="13">
        <f t="shared" si="0"/>
        <v>1</v>
      </c>
    </row>
    <row r="63" spans="3:22" s="18" customFormat="1" ht="15">
      <c r="C63" s="40"/>
      <c r="E63" s="38"/>
      <c r="F63" s="38"/>
      <c r="G63" s="41"/>
      <c r="H63" s="41"/>
      <c r="I63" s="41"/>
      <c r="J63" s="41"/>
      <c r="K63" s="41"/>
      <c r="Q63" s="39">
        <v>46</v>
      </c>
      <c r="R63" s="20" t="s">
        <v>98</v>
      </c>
      <c r="S63" s="20" t="s">
        <v>99</v>
      </c>
      <c r="T63" s="13"/>
      <c r="U63" s="21"/>
      <c r="V63" s="13">
        <f t="shared" si="0"/>
        <v>1</v>
      </c>
    </row>
    <row r="64" spans="3:22" s="18" customFormat="1" ht="15">
      <c r="C64" s="40"/>
      <c r="E64" s="38"/>
      <c r="F64" s="38"/>
      <c r="G64" s="41"/>
      <c r="H64" s="41"/>
      <c r="I64" s="41"/>
      <c r="J64" s="41"/>
      <c r="K64" s="41"/>
      <c r="Q64" s="39">
        <v>47</v>
      </c>
      <c r="R64" s="20" t="s">
        <v>100</v>
      </c>
      <c r="S64" s="20" t="s">
        <v>101</v>
      </c>
      <c r="T64" s="13"/>
      <c r="U64" s="21"/>
      <c r="V64" s="13">
        <f t="shared" si="0"/>
        <v>1</v>
      </c>
    </row>
    <row r="65" spans="3:22" s="18" customFormat="1" ht="15">
      <c r="C65" s="40"/>
      <c r="E65" s="38"/>
      <c r="F65" s="38"/>
      <c r="G65" s="41"/>
      <c r="H65" s="41"/>
      <c r="I65" s="41"/>
      <c r="J65" s="41"/>
      <c r="K65" s="41"/>
      <c r="Q65" s="39">
        <v>48</v>
      </c>
      <c r="R65" s="20" t="s">
        <v>102</v>
      </c>
      <c r="S65" s="20" t="s">
        <v>103</v>
      </c>
      <c r="T65" s="13"/>
      <c r="U65" s="21"/>
      <c r="V65" s="13">
        <f t="shared" si="0"/>
        <v>1</v>
      </c>
    </row>
    <row r="66" spans="3:20" s="18" customFormat="1" ht="15">
      <c r="C66" s="40"/>
      <c r="E66" s="38"/>
      <c r="F66" s="38"/>
      <c r="G66" s="41"/>
      <c r="H66" s="41"/>
      <c r="I66" s="41"/>
      <c r="J66" s="41"/>
      <c r="K66" s="41"/>
      <c r="Q66" s="23"/>
      <c r="R66" s="42"/>
      <c r="S66" s="43"/>
      <c r="T66" s="44"/>
    </row>
    <row r="67" spans="3:20" s="18" customFormat="1" ht="15">
      <c r="C67" s="40"/>
      <c r="E67" s="38"/>
      <c r="F67" s="38"/>
      <c r="G67" s="41"/>
      <c r="H67" s="41"/>
      <c r="I67" s="41"/>
      <c r="J67" s="41"/>
      <c r="K67" s="41"/>
      <c r="Q67" s="23"/>
      <c r="R67" s="42"/>
      <c r="S67" s="43"/>
      <c r="T67" s="44"/>
    </row>
    <row r="68" spans="3:20" s="18" customFormat="1" ht="15">
      <c r="C68" s="40"/>
      <c r="E68" s="38"/>
      <c r="F68" s="38"/>
      <c r="G68" s="41"/>
      <c r="H68" s="41"/>
      <c r="I68" s="41"/>
      <c r="J68" s="41"/>
      <c r="K68" s="41"/>
      <c r="Q68" s="23"/>
      <c r="R68" s="42"/>
      <c r="S68" s="43"/>
      <c r="T68" s="44"/>
    </row>
    <row r="69" spans="3:20" s="18" customFormat="1" ht="15">
      <c r="C69" s="40"/>
      <c r="E69" s="38"/>
      <c r="F69" s="38"/>
      <c r="G69" s="41"/>
      <c r="H69" s="41"/>
      <c r="I69" s="41"/>
      <c r="J69" s="41"/>
      <c r="K69" s="41"/>
      <c r="Q69" s="23"/>
      <c r="R69" s="42"/>
      <c r="S69" s="43"/>
      <c r="T69" s="44"/>
    </row>
    <row r="70" spans="3:20" s="18" customFormat="1" ht="15">
      <c r="C70" s="40"/>
      <c r="E70" s="38"/>
      <c r="F70" s="38"/>
      <c r="G70" s="41"/>
      <c r="H70" s="41"/>
      <c r="I70" s="41"/>
      <c r="J70" s="41"/>
      <c r="K70" s="41"/>
      <c r="Q70" s="23"/>
      <c r="R70" s="42"/>
      <c r="S70" s="43"/>
      <c r="T70" s="44"/>
    </row>
    <row r="71" spans="3:20" s="18" customFormat="1" ht="15">
      <c r="C71" s="40"/>
      <c r="E71" s="38"/>
      <c r="F71" s="38"/>
      <c r="G71" s="41"/>
      <c r="H71" s="41"/>
      <c r="I71" s="41"/>
      <c r="J71" s="41"/>
      <c r="K71" s="41"/>
      <c r="Q71" s="23"/>
      <c r="R71" s="42"/>
      <c r="S71" s="43"/>
      <c r="T71" s="44"/>
    </row>
    <row r="72" spans="3:20" s="18" customFormat="1" ht="15">
      <c r="C72" s="40"/>
      <c r="E72" s="38"/>
      <c r="F72" s="38"/>
      <c r="G72" s="41"/>
      <c r="H72" s="41"/>
      <c r="I72" s="41"/>
      <c r="J72" s="41"/>
      <c r="K72" s="41"/>
      <c r="Q72" s="23"/>
      <c r="R72" s="42"/>
      <c r="S72" s="43"/>
      <c r="T72" s="44"/>
    </row>
    <row r="73" spans="3:20" s="18" customFormat="1" ht="15">
      <c r="C73" s="40"/>
      <c r="E73" s="38"/>
      <c r="F73" s="38"/>
      <c r="G73" s="41"/>
      <c r="H73" s="41"/>
      <c r="I73" s="41"/>
      <c r="J73" s="41"/>
      <c r="K73" s="41"/>
      <c r="Q73" s="23"/>
      <c r="R73" s="42"/>
      <c r="S73" s="43"/>
      <c r="T73" s="44"/>
    </row>
    <row r="74" spans="3:20" s="18" customFormat="1" ht="15">
      <c r="C74" s="40"/>
      <c r="E74" s="38"/>
      <c r="F74" s="38"/>
      <c r="G74" s="41"/>
      <c r="H74" s="41"/>
      <c r="I74" s="41"/>
      <c r="J74" s="41"/>
      <c r="K74" s="41"/>
      <c r="Q74" s="23"/>
      <c r="R74" s="42"/>
      <c r="S74" s="43"/>
      <c r="T74" s="44"/>
    </row>
    <row r="75" spans="3:20" s="18" customFormat="1" ht="15">
      <c r="C75" s="40"/>
      <c r="E75" s="38"/>
      <c r="F75" s="38"/>
      <c r="G75" s="41"/>
      <c r="H75" s="41"/>
      <c r="I75" s="41"/>
      <c r="J75" s="41"/>
      <c r="K75" s="41"/>
      <c r="Q75" s="23"/>
      <c r="R75" s="42"/>
      <c r="S75" s="43"/>
      <c r="T75" s="44"/>
    </row>
    <row r="76" spans="3:20" s="18" customFormat="1" ht="15">
      <c r="C76" s="40"/>
      <c r="E76" s="38"/>
      <c r="F76" s="38"/>
      <c r="G76" s="41"/>
      <c r="H76" s="41"/>
      <c r="I76" s="41"/>
      <c r="J76" s="41"/>
      <c r="K76" s="41"/>
      <c r="Q76" s="23"/>
      <c r="R76" s="42"/>
      <c r="S76" s="43"/>
      <c r="T76" s="44"/>
    </row>
    <row r="77" spans="3:20" s="18" customFormat="1" ht="15">
      <c r="C77" s="40"/>
      <c r="E77" s="38"/>
      <c r="F77" s="38"/>
      <c r="G77" s="41"/>
      <c r="H77" s="41"/>
      <c r="I77" s="41"/>
      <c r="J77" s="41"/>
      <c r="K77" s="41"/>
      <c r="Q77" s="23"/>
      <c r="R77" s="42"/>
      <c r="S77" s="43"/>
      <c r="T77" s="44"/>
    </row>
    <row r="78" spans="3:20" s="18" customFormat="1" ht="15">
      <c r="C78" s="40"/>
      <c r="E78" s="38"/>
      <c r="F78" s="38"/>
      <c r="G78" s="41"/>
      <c r="H78" s="41"/>
      <c r="I78" s="41"/>
      <c r="J78" s="41"/>
      <c r="K78" s="41"/>
      <c r="Q78" s="23"/>
      <c r="R78" s="42"/>
      <c r="S78" s="43"/>
      <c r="T78" s="44"/>
    </row>
    <row r="79" spans="3:20" s="18" customFormat="1" ht="15">
      <c r="C79" s="40"/>
      <c r="E79" s="38"/>
      <c r="F79" s="38"/>
      <c r="G79" s="41"/>
      <c r="H79" s="41"/>
      <c r="I79" s="41"/>
      <c r="J79" s="41"/>
      <c r="K79" s="41"/>
      <c r="Q79" s="23"/>
      <c r="R79" s="42"/>
      <c r="S79" s="43"/>
      <c r="T79" s="44"/>
    </row>
    <row r="80" spans="3:20" s="18" customFormat="1" ht="15">
      <c r="C80" s="40"/>
      <c r="E80" s="38"/>
      <c r="F80" s="38"/>
      <c r="G80" s="41"/>
      <c r="H80" s="41"/>
      <c r="I80" s="41"/>
      <c r="J80" s="41"/>
      <c r="K80" s="41"/>
      <c r="Q80" s="23"/>
      <c r="R80" s="42"/>
      <c r="S80" s="43"/>
      <c r="T80" s="44"/>
    </row>
    <row r="81" spans="3:20" s="18" customFormat="1" ht="15">
      <c r="C81" s="40"/>
      <c r="E81" s="38"/>
      <c r="F81" s="38"/>
      <c r="G81" s="41"/>
      <c r="H81" s="41"/>
      <c r="I81" s="41"/>
      <c r="J81" s="41"/>
      <c r="K81" s="41"/>
      <c r="Q81" s="23"/>
      <c r="R81" s="42"/>
      <c r="S81" s="43"/>
      <c r="T81" s="44"/>
    </row>
    <row r="82" ht="6" customHeight="1"/>
  </sheetData>
  <sheetProtection/>
  <mergeCells count="16">
    <mergeCell ref="L29:N29"/>
    <mergeCell ref="D18:M18"/>
    <mergeCell ref="D23:K23"/>
    <mergeCell ref="L23:N23"/>
    <mergeCell ref="L26:N26"/>
    <mergeCell ref="L27:N27"/>
    <mergeCell ref="B2:O13"/>
    <mergeCell ref="C15:N15"/>
    <mergeCell ref="P19:P38"/>
    <mergeCell ref="E20:F20"/>
    <mergeCell ref="D21:F21"/>
    <mergeCell ref="G21:H21"/>
    <mergeCell ref="K21:N21"/>
    <mergeCell ref="D22:E22"/>
    <mergeCell ref="F22:J22"/>
    <mergeCell ref="L28:N28"/>
  </mergeCells>
  <conditionalFormatting sqref="F22:J22">
    <cfRule type="cellIs" priority="1" dxfId="0" operator="equal" stopIfTrue="1">
      <formula>"месяц выбран не корректно"</formula>
    </cfRule>
  </conditionalFormatting>
  <printOptions/>
  <pageMargins left="0.35433070866141736" right="0.35433070866141736" top="0.3937007874015748" bottom="0.3937007874015748" header="0.35433070866141736" footer="0.35433070866141736"/>
  <pageSetup blackAndWhite="1"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Буйко Юрий</dc:creator>
  <cp:keywords/>
  <dc:description/>
  <cp:lastModifiedBy>Козарез Алексей</cp:lastModifiedBy>
  <cp:lastPrinted>2021-02-11T11:37:36Z</cp:lastPrinted>
  <dcterms:created xsi:type="dcterms:W3CDTF">2021-01-14T14:13:54Z</dcterms:created>
  <dcterms:modified xsi:type="dcterms:W3CDTF">2021-03-17T10:17:16Z</dcterms:modified>
  <cp:category/>
  <cp:version/>
  <cp:contentType/>
  <cp:contentStatus/>
</cp:coreProperties>
</file>