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8615" windowHeight="6210" tabRatio="926" activeTab="0"/>
  </bookViews>
  <sheets>
    <sheet name="Калькулятор" sheetId="1" r:id="rId1"/>
  </sheets>
  <definedNames>
    <definedName name="_xlnm.Print_Area" localSheetId="0">'Калькулятор'!$C$4:$AJ$49</definedName>
    <definedName name="таблица">'Калькулятор'!$C$19:$H$43</definedName>
  </definedNames>
  <calcPr fullCalcOnLoad="1"/>
</workbook>
</file>

<file path=xl/comments1.xml><?xml version="1.0" encoding="utf-8"?>
<comments xmlns="http://schemas.openxmlformats.org/spreadsheetml/2006/main">
  <authors>
    <author>shimanovich</author>
  </authors>
  <commentList>
    <comment ref="G4" authorId="0">
      <text>
        <r>
          <rPr>
            <b/>
            <sz val="8"/>
            <rFont val="Tahoma"/>
            <family val="0"/>
          </rPr>
          <t>введите исходные данные для расчета</t>
        </r>
      </text>
    </comment>
    <comment ref="G5" authorId="0">
      <text>
        <r>
          <rPr>
            <b/>
            <sz val="8"/>
            <rFont val="Tahoma"/>
            <family val="0"/>
          </rPr>
          <t>введите исходные данные для расчета</t>
        </r>
      </text>
    </comment>
    <comment ref="G6" authorId="0">
      <text>
        <r>
          <rPr>
            <b/>
            <sz val="8"/>
            <rFont val="Tahoma"/>
            <family val="0"/>
          </rPr>
          <t>введите исходные данные для расчета</t>
        </r>
      </text>
    </comment>
    <comment ref="G8" authorId="0">
      <text>
        <r>
          <rPr>
            <b/>
            <sz val="8"/>
            <rFont val="Tahoma"/>
            <family val="0"/>
          </rPr>
          <t>введите исходные данные для расчета</t>
        </r>
      </text>
    </comment>
    <comment ref="G9" authorId="0">
      <text>
        <r>
          <rPr>
            <b/>
            <sz val="8"/>
            <rFont val="Tahoma"/>
            <family val="0"/>
          </rPr>
          <t>введите исходные данные для расчета</t>
        </r>
      </text>
    </comment>
    <comment ref="G10" authorId="0">
      <text>
        <r>
          <rPr>
            <b/>
            <sz val="8"/>
            <rFont val="Tahoma"/>
            <family val="0"/>
          </rPr>
          <t>введите исходные данные для расчета</t>
        </r>
      </text>
    </comment>
  </commentList>
</comments>
</file>

<file path=xl/sharedStrings.xml><?xml version="1.0" encoding="utf-8"?>
<sst xmlns="http://schemas.openxmlformats.org/spreadsheetml/2006/main" count="36" uniqueCount="27">
  <si>
    <t>х</t>
  </si>
  <si>
    <t>Калькулятор лизинговых платежей (примерный)</t>
  </si>
  <si>
    <t>Ставка НДС</t>
  </si>
  <si>
    <t>Срок лизинга</t>
  </si>
  <si>
    <t>Контрактная стоимость предмета лизинга без НДС</t>
  </si>
  <si>
    <t>Контрактная стоимость предмета лизинга с НДС</t>
  </si>
  <si>
    <t>Первоначальный взнос за предмет лизинга</t>
  </si>
  <si>
    <t>Выкупная стоимость</t>
  </si>
  <si>
    <t>Лизинговая ставка</t>
  </si>
  <si>
    <t>Амортизируемая стоимость</t>
  </si>
  <si>
    <t>месяцев</t>
  </si>
  <si>
    <t>руб.</t>
  </si>
  <si>
    <t>%</t>
  </si>
  <si>
    <t>Месяц</t>
  </si>
  <si>
    <t>Возмещение контрактной стоимости (без НДС)</t>
  </si>
  <si>
    <t>Ставка НДС, %</t>
  </si>
  <si>
    <t>НДС от суммы возмещения контрактной стоимости, руб.</t>
  </si>
  <si>
    <t>Возмещение контракной стоимости с НДС, руб.</t>
  </si>
  <si>
    <t>Остаток контрактной стоимости с НДС, руб.</t>
  </si>
  <si>
    <t>Вознаграждение лизингодателя без НДС</t>
  </si>
  <si>
    <t>НДС от суммы вознаграждения лизингодателя</t>
  </si>
  <si>
    <t>Вознаграждение лизингодателя с НДС, руб.</t>
  </si>
  <si>
    <t>Общая сумма лизингового платежа с НДС, руб.</t>
  </si>
  <si>
    <t>Амортизационные отчисления</t>
  </si>
  <si>
    <t>Аванс</t>
  </si>
  <si>
    <t>Синий цвет цифр обозначает, что заполнение данных ячеек происходит автоматически</t>
  </si>
  <si>
    <t>Всего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</si>
</sst>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#,##0.000"/>
    <numFmt numFmtId="174" formatCode="_(* #,##0.000_);_(* \(#,##0.000\);_(* &quot;-&quot;??_);_(@_)"/>
    <numFmt numFmtId="175" formatCode="_(* #,##0_);_(* \(#,##0\);_(* &quot;-&quot;??_);_(@_)"/>
    <numFmt numFmtId="176" formatCode="d\ mmmm\,\ yyyy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000"/>
    <numFmt numFmtId="182" formatCode="#,##0.0"/>
    <numFmt numFmtId="183" formatCode="0.0"/>
    <numFmt numFmtId="184" formatCode="[$-FC19]d\ mmmm\ yyyy\ &quot;г.&quot;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ahoma"/>
      <family val="2"/>
    </font>
    <font>
      <sz val="8"/>
      <name val="Arial Cyr"/>
      <family val="0"/>
    </font>
    <font>
      <b/>
      <sz val="8"/>
      <name val="Tahoma"/>
      <family val="2"/>
    </font>
    <font>
      <b/>
      <sz val="12"/>
      <name val="Tahoma"/>
      <family val="2"/>
    </font>
    <font>
      <b/>
      <sz val="12"/>
      <color indexed="48"/>
      <name val="Tahoma"/>
      <family val="2"/>
    </font>
    <font>
      <sz val="8"/>
      <color indexed="48"/>
      <name val="Tahoma"/>
      <family val="2"/>
    </font>
    <font>
      <b/>
      <sz val="8"/>
      <color indexed="4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3" fillId="32" borderId="0" xfId="0" applyFont="1" applyFill="1" applyAlignment="1" applyProtection="1">
      <alignment vertical="center"/>
      <protection hidden="1"/>
    </xf>
    <xf numFmtId="0" fontId="3" fillId="33" borderId="10" xfId="0" applyFont="1" applyFill="1" applyBorder="1" applyAlignment="1" applyProtection="1">
      <alignment vertical="center"/>
      <protection hidden="1"/>
    </xf>
    <xf numFmtId="0" fontId="3" fillId="33" borderId="11" xfId="0" applyFont="1" applyFill="1" applyBorder="1" applyAlignment="1" applyProtection="1">
      <alignment vertical="center"/>
      <protection hidden="1"/>
    </xf>
    <xf numFmtId="0" fontId="3" fillId="33" borderId="12" xfId="0" applyFont="1" applyFill="1" applyBorder="1" applyAlignment="1" applyProtection="1">
      <alignment vertical="center"/>
      <protection hidden="1"/>
    </xf>
    <xf numFmtId="0" fontId="3" fillId="32" borderId="0" xfId="0" applyFont="1" applyFill="1" applyBorder="1" applyAlignment="1" applyProtection="1">
      <alignment vertical="center"/>
      <protection hidden="1"/>
    </xf>
    <xf numFmtId="0" fontId="3" fillId="33" borderId="13" xfId="0" applyFont="1" applyFill="1" applyBorder="1" applyAlignment="1" applyProtection="1">
      <alignment vertical="center"/>
      <protection hidden="1"/>
    </xf>
    <xf numFmtId="0" fontId="3" fillId="33" borderId="14" xfId="0" applyFont="1" applyFill="1" applyBorder="1" applyAlignment="1" applyProtection="1">
      <alignment vertical="center"/>
      <protection hidden="1"/>
    </xf>
    <xf numFmtId="0" fontId="3" fillId="33" borderId="15" xfId="0" applyFont="1" applyFill="1" applyBorder="1" applyAlignment="1" applyProtection="1">
      <alignment vertical="center"/>
      <protection hidden="1"/>
    </xf>
    <xf numFmtId="0" fontId="3" fillId="33" borderId="16" xfId="0" applyFont="1" applyFill="1" applyBorder="1" applyAlignment="1" applyProtection="1">
      <alignment vertical="center"/>
      <protection hidden="1"/>
    </xf>
    <xf numFmtId="0" fontId="3" fillId="33" borderId="17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/>
      <protection hidden="1"/>
    </xf>
    <xf numFmtId="0" fontId="3" fillId="34" borderId="0" xfId="0" applyFont="1" applyFill="1" applyBorder="1" applyAlignment="1">
      <alignment vertical="center"/>
    </xf>
    <xf numFmtId="0" fontId="3" fillId="34" borderId="0" xfId="0" applyFont="1" applyFill="1" applyBorder="1" applyAlignment="1">
      <alignment vertical="top"/>
    </xf>
    <xf numFmtId="0" fontId="3" fillId="34" borderId="0" xfId="0" applyFont="1" applyFill="1" applyBorder="1" applyAlignment="1" applyProtection="1">
      <alignment horizontal="right" vertical="center"/>
      <protection hidden="1"/>
    </xf>
    <xf numFmtId="0" fontId="3" fillId="34" borderId="0" xfId="0" applyNumberFormat="1" applyFont="1" applyFill="1" applyBorder="1" applyAlignment="1" applyProtection="1">
      <alignment horizontal="justify" vertical="center"/>
      <protection hidden="1"/>
    </xf>
    <xf numFmtId="0" fontId="3" fillId="34" borderId="0" xfId="0" applyFont="1" applyFill="1" applyBorder="1" applyAlignment="1" applyProtection="1">
      <alignment vertical="center" wrapText="1"/>
      <protection hidden="1"/>
    </xf>
    <xf numFmtId="0" fontId="3" fillId="34" borderId="0" xfId="0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horizontal="left" vertical="center" indent="1"/>
      <protection hidden="1"/>
    </xf>
    <xf numFmtId="0" fontId="3" fillId="34" borderId="0" xfId="0" applyNumberFormat="1" applyFont="1" applyFill="1" applyBorder="1" applyAlignment="1" applyProtection="1">
      <alignment horizontal="justify" vertical="center" wrapText="1"/>
      <protection hidden="1"/>
    </xf>
    <xf numFmtId="0" fontId="3" fillId="34" borderId="0" xfId="0" applyFont="1" applyFill="1" applyBorder="1" applyAlignment="1" applyProtection="1">
      <alignment horizontal="justify" vertical="center" wrapText="1"/>
      <protection hidden="1"/>
    </xf>
    <xf numFmtId="0" fontId="3" fillId="34" borderId="0" xfId="0" applyFont="1" applyFill="1" applyBorder="1" applyAlignment="1">
      <alignment horizontal="right" vertical="center"/>
    </xf>
    <xf numFmtId="0" fontId="3" fillId="34" borderId="0" xfId="0" applyFont="1" applyFill="1" applyBorder="1" applyAlignment="1" applyProtection="1">
      <alignment vertical="top"/>
      <protection hidden="1"/>
    </xf>
    <xf numFmtId="0" fontId="3" fillId="34" borderId="0" xfId="0" applyFont="1" applyFill="1" applyBorder="1" applyAlignment="1" applyProtection="1">
      <alignment horizontal="left" vertical="top"/>
      <protection hidden="1"/>
    </xf>
    <xf numFmtId="169" fontId="5" fillId="34" borderId="18" xfId="0" applyNumberFormat="1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left" vertical="center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169" fontId="8" fillId="34" borderId="18" xfId="0" applyNumberFormat="1" applyFont="1" applyFill="1" applyBorder="1" applyAlignment="1" applyProtection="1">
      <alignment horizontal="center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4" fontId="9" fillId="34" borderId="18" xfId="0" applyNumberFormat="1" applyFont="1" applyFill="1" applyBorder="1" applyAlignment="1" applyProtection="1">
      <alignment horizontal="center" vertical="center"/>
      <protection hidden="1"/>
    </xf>
    <xf numFmtId="4" fontId="5" fillId="34" borderId="18" xfId="0" applyNumberFormat="1" applyFont="1" applyFill="1" applyBorder="1" applyAlignment="1" applyProtection="1">
      <alignment horizontal="center" vertical="center"/>
      <protection hidden="1"/>
    </xf>
    <xf numFmtId="0" fontId="3" fillId="35" borderId="18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0" xfId="0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left" vertical="center"/>
      <protection hidden="1"/>
    </xf>
    <xf numFmtId="0" fontId="3" fillId="34" borderId="20" xfId="0" applyFont="1" applyFill="1" applyBorder="1" applyAlignment="1" applyProtection="1">
      <alignment horizontal="left" vertical="center"/>
      <protection hidden="1"/>
    </xf>
    <xf numFmtId="4" fontId="8" fillId="34" borderId="18" xfId="0" applyNumberFormat="1" applyFont="1" applyFill="1" applyBorder="1" applyAlignment="1" applyProtection="1">
      <alignment horizontal="right" vertical="center"/>
      <protection hidden="1"/>
    </xf>
    <xf numFmtId="4" fontId="8" fillId="34" borderId="21" xfId="0" applyNumberFormat="1" applyFont="1" applyFill="1" applyBorder="1" applyAlignment="1" applyProtection="1">
      <alignment horizontal="right" vertical="center"/>
      <protection hidden="1"/>
    </xf>
    <xf numFmtId="0" fontId="3" fillId="34" borderId="21" xfId="0" applyFont="1" applyFill="1" applyBorder="1" applyAlignment="1" applyProtection="1">
      <alignment horizontal="left" vertical="center"/>
      <protection hidden="1"/>
    </xf>
    <xf numFmtId="0" fontId="3" fillId="36" borderId="22" xfId="0" applyFont="1" applyFill="1" applyBorder="1" applyAlignment="1" applyProtection="1">
      <alignment horizontal="center" vertical="center" wrapText="1"/>
      <protection hidden="1"/>
    </xf>
    <xf numFmtId="0" fontId="3" fillId="36" borderId="23" xfId="0" applyFont="1" applyFill="1" applyBorder="1" applyAlignment="1" applyProtection="1">
      <alignment horizontal="center" vertical="center" wrapText="1"/>
      <protection hidden="1"/>
    </xf>
    <xf numFmtId="0" fontId="3" fillId="36" borderId="19" xfId="0" applyFont="1" applyFill="1" applyBorder="1" applyAlignment="1" applyProtection="1">
      <alignment horizontal="center" vertical="center" wrapText="1"/>
      <protection hidden="1"/>
    </xf>
    <xf numFmtId="0" fontId="7" fillId="35" borderId="16" xfId="0" applyFont="1" applyFill="1" applyBorder="1" applyAlignment="1">
      <alignment horizontal="center"/>
    </xf>
    <xf numFmtId="0" fontId="3" fillId="34" borderId="18" xfId="0" applyFont="1" applyFill="1" applyBorder="1" applyAlignment="1">
      <alignment horizontal="left" vertical="top"/>
    </xf>
    <xf numFmtId="0" fontId="3" fillId="34" borderId="20" xfId="0" applyFont="1" applyFill="1" applyBorder="1" applyAlignment="1">
      <alignment horizontal="left" vertical="top"/>
    </xf>
    <xf numFmtId="0" fontId="3" fillId="34" borderId="18" xfId="0" applyFont="1" applyFill="1" applyBorder="1" applyAlignment="1" applyProtection="1">
      <alignment horizontal="right" vertical="center"/>
      <protection hidden="1"/>
    </xf>
    <xf numFmtId="0" fontId="3" fillId="34" borderId="21" xfId="0" applyFont="1" applyFill="1" applyBorder="1" applyAlignment="1" applyProtection="1">
      <alignment horizontal="right" vertical="center"/>
      <protection hidden="1"/>
    </xf>
    <xf numFmtId="4" fontId="3" fillId="34" borderId="18" xfId="0" applyNumberFormat="1" applyFont="1" applyFill="1" applyBorder="1" applyAlignment="1" applyProtection="1">
      <alignment horizontal="right" vertical="center"/>
      <protection hidden="1"/>
    </xf>
    <xf numFmtId="4" fontId="3" fillId="34" borderId="21" xfId="0" applyNumberFormat="1" applyFont="1" applyFill="1" applyBorder="1" applyAlignment="1" applyProtection="1">
      <alignment horizontal="right" vertical="center"/>
      <protection hidden="1"/>
    </xf>
    <xf numFmtId="0" fontId="3" fillId="34" borderId="18" xfId="0" applyFont="1" applyFill="1" applyBorder="1" applyAlignment="1">
      <alignment horizontal="left" vertical="center"/>
    </xf>
    <xf numFmtId="0" fontId="3" fillId="34" borderId="20" xfId="0" applyFont="1" applyFill="1" applyBorder="1" applyAlignment="1">
      <alignment horizontal="left" vertical="center"/>
    </xf>
    <xf numFmtId="169" fontId="8" fillId="34" borderId="18" xfId="0" applyNumberFormat="1" applyFont="1" applyFill="1" applyBorder="1" applyAlignment="1" applyProtection="1">
      <alignment horizontal="center" vertical="center"/>
      <protection hidden="1"/>
    </xf>
    <xf numFmtId="169" fontId="8" fillId="34" borderId="20" xfId="0" applyNumberFormat="1" applyFont="1" applyFill="1" applyBorder="1" applyAlignment="1" applyProtection="1">
      <alignment horizontal="center" vertical="center"/>
      <protection hidden="1"/>
    </xf>
    <xf numFmtId="169" fontId="8" fillId="34" borderId="21" xfId="0" applyNumberFormat="1" applyFont="1" applyFill="1" applyBorder="1" applyAlignment="1" applyProtection="1">
      <alignment horizontal="center" vertical="center"/>
      <protection hidden="1"/>
    </xf>
    <xf numFmtId="4" fontId="8" fillId="34" borderId="18" xfId="0" applyNumberFormat="1" applyFont="1" applyFill="1" applyBorder="1" applyAlignment="1" applyProtection="1">
      <alignment horizontal="center" vertical="center"/>
      <protection hidden="1"/>
    </xf>
    <xf numFmtId="4" fontId="8" fillId="34" borderId="20" xfId="0" applyNumberFormat="1" applyFont="1" applyFill="1" applyBorder="1" applyAlignment="1" applyProtection="1">
      <alignment horizontal="center" vertical="center"/>
      <protection hidden="1"/>
    </xf>
    <xf numFmtId="4" fontId="8" fillId="34" borderId="21" xfId="0" applyNumberFormat="1" applyFont="1" applyFill="1" applyBorder="1" applyAlignment="1" applyProtection="1">
      <alignment horizontal="center" vertical="center"/>
      <protection hidden="1"/>
    </xf>
    <xf numFmtId="0" fontId="3" fillId="36" borderId="24" xfId="0" applyFont="1" applyFill="1" applyBorder="1" applyAlignment="1" applyProtection="1">
      <alignment horizontal="center" vertical="center" wrapText="1"/>
      <protection hidden="1"/>
    </xf>
    <xf numFmtId="0" fontId="3" fillId="36" borderId="25" xfId="0" applyFont="1" applyFill="1" applyBorder="1" applyAlignment="1" applyProtection="1">
      <alignment horizontal="center" vertical="center" wrapText="1"/>
      <protection hidden="1"/>
    </xf>
    <xf numFmtId="0" fontId="3" fillId="36" borderId="0" xfId="0" applyFont="1" applyFill="1" applyBorder="1" applyAlignment="1" applyProtection="1">
      <alignment horizontal="center" vertical="center" wrapText="1"/>
      <protection hidden="1"/>
    </xf>
    <xf numFmtId="0" fontId="3" fillId="36" borderId="26" xfId="0" applyFont="1" applyFill="1" applyBorder="1" applyAlignment="1" applyProtection="1">
      <alignment horizontal="center" vertical="center" wrapText="1"/>
      <protection hidden="1"/>
    </xf>
    <xf numFmtId="0" fontId="3" fillId="36" borderId="27" xfId="0" applyFont="1" applyFill="1" applyBorder="1" applyAlignment="1" applyProtection="1">
      <alignment horizontal="center" vertical="center" wrapText="1"/>
      <protection hidden="1"/>
    </xf>
    <xf numFmtId="0" fontId="3" fillId="36" borderId="28" xfId="0" applyFont="1" applyFill="1" applyBorder="1" applyAlignment="1" applyProtection="1">
      <alignment horizontal="center" vertical="center" wrapText="1"/>
      <protection hidden="1"/>
    </xf>
    <xf numFmtId="4" fontId="3" fillId="34" borderId="18" xfId="0" applyNumberFormat="1" applyFont="1" applyFill="1" applyBorder="1" applyAlignment="1" applyProtection="1">
      <alignment horizontal="center" vertical="center"/>
      <protection hidden="1"/>
    </xf>
    <xf numFmtId="4" fontId="3" fillId="34" borderId="20" xfId="0" applyNumberFormat="1" applyFont="1" applyFill="1" applyBorder="1" applyAlignment="1" applyProtection="1">
      <alignment horizontal="center" vertical="center"/>
      <protection hidden="1"/>
    </xf>
    <xf numFmtId="4" fontId="3" fillId="34" borderId="21" xfId="0" applyNumberFormat="1" applyFont="1" applyFill="1" applyBorder="1" applyAlignment="1" applyProtection="1">
      <alignment horizontal="center" vertical="center"/>
      <protection hidden="1"/>
    </xf>
    <xf numFmtId="0" fontId="3" fillId="34" borderId="18" xfId="0" applyFont="1" applyFill="1" applyBorder="1" applyAlignment="1" applyProtection="1">
      <alignment horizontal="center" vertical="center"/>
      <protection hidden="1"/>
    </xf>
    <xf numFmtId="0" fontId="3" fillId="34" borderId="20" xfId="0" applyFont="1" applyFill="1" applyBorder="1" applyAlignment="1" applyProtection="1">
      <alignment horizontal="center" vertical="center"/>
      <protection hidden="1"/>
    </xf>
    <xf numFmtId="0" fontId="3" fillId="34" borderId="21" xfId="0" applyFont="1" applyFill="1" applyBorder="1" applyAlignment="1" applyProtection="1">
      <alignment horizontal="center" vertical="center"/>
      <protection hidden="1"/>
    </xf>
    <xf numFmtId="169" fontId="3" fillId="34" borderId="18" xfId="0" applyNumberFormat="1" applyFont="1" applyFill="1" applyBorder="1" applyAlignment="1" applyProtection="1">
      <alignment horizontal="center" vertical="center"/>
      <protection hidden="1"/>
    </xf>
    <xf numFmtId="169" fontId="3" fillId="34" borderId="20" xfId="0" applyNumberFormat="1" applyFont="1" applyFill="1" applyBorder="1" applyAlignment="1" applyProtection="1">
      <alignment horizontal="center" vertical="center"/>
      <protection hidden="1"/>
    </xf>
    <xf numFmtId="169" fontId="3" fillId="34" borderId="21" xfId="0" applyNumberFormat="1" applyFont="1" applyFill="1" applyBorder="1" applyAlignment="1" applyProtection="1">
      <alignment horizontal="center" vertical="center"/>
      <protection hidden="1"/>
    </xf>
    <xf numFmtId="0" fontId="6" fillId="35" borderId="0" xfId="0" applyFont="1" applyFill="1" applyBorder="1" applyAlignment="1">
      <alignment horizontal="center"/>
    </xf>
    <xf numFmtId="4" fontId="9" fillId="34" borderId="18" xfId="0" applyNumberFormat="1" applyFont="1" applyFill="1" applyBorder="1" applyAlignment="1" applyProtection="1">
      <alignment horizontal="center" vertical="center"/>
      <protection hidden="1"/>
    </xf>
    <xf numFmtId="4" fontId="9" fillId="34" borderId="20" xfId="0" applyNumberFormat="1" applyFont="1" applyFill="1" applyBorder="1" applyAlignment="1" applyProtection="1">
      <alignment horizontal="center" vertical="center"/>
      <protection hidden="1"/>
    </xf>
    <xf numFmtId="4" fontId="9" fillId="34" borderId="21" xfId="0" applyNumberFormat="1" applyFont="1" applyFill="1" applyBorder="1" applyAlignment="1" applyProtection="1">
      <alignment horizontal="center" vertical="center"/>
      <protection hidden="1"/>
    </xf>
    <xf numFmtId="169" fontId="5" fillId="34" borderId="18" xfId="0" applyNumberFormat="1" applyFont="1" applyFill="1" applyBorder="1" applyAlignment="1" applyProtection="1">
      <alignment horizontal="center" vertical="center"/>
      <protection hidden="1"/>
    </xf>
    <xf numFmtId="169" fontId="5" fillId="34" borderId="20" xfId="0" applyNumberFormat="1" applyFont="1" applyFill="1" applyBorder="1" applyAlignment="1" applyProtection="1">
      <alignment horizontal="center" vertical="center"/>
      <protection hidden="1"/>
    </xf>
    <xf numFmtId="169" fontId="5" fillId="34" borderId="21" xfId="0" applyNumberFormat="1" applyFont="1" applyFill="1" applyBorder="1" applyAlignment="1" applyProtection="1">
      <alignment horizontal="center" vertical="center"/>
      <protection hidden="1"/>
    </xf>
    <xf numFmtId="4" fontId="5" fillId="34" borderId="18" xfId="0" applyNumberFormat="1" applyFont="1" applyFill="1" applyBorder="1" applyAlignment="1" applyProtection="1">
      <alignment horizontal="center" vertical="center"/>
      <protection hidden="1"/>
    </xf>
    <xf numFmtId="4" fontId="5" fillId="34" borderId="20" xfId="0" applyNumberFormat="1" applyFont="1" applyFill="1" applyBorder="1" applyAlignment="1" applyProtection="1">
      <alignment horizontal="center" vertical="center"/>
      <protection hidden="1"/>
    </xf>
    <xf numFmtId="4" fontId="5" fillId="34" borderId="21" xfId="0" applyNumberFormat="1" applyFont="1" applyFill="1" applyBorder="1" applyAlignment="1" applyProtection="1">
      <alignment horizontal="center" vertical="center"/>
      <protection hidden="1"/>
    </xf>
    <xf numFmtId="0" fontId="5" fillId="34" borderId="18" xfId="0" applyFont="1" applyFill="1" applyBorder="1" applyAlignment="1" applyProtection="1">
      <alignment horizontal="left" vertical="center"/>
      <protection hidden="1"/>
    </xf>
    <xf numFmtId="0" fontId="5" fillId="34" borderId="20" xfId="0" applyFont="1" applyFill="1" applyBorder="1" applyAlignment="1" applyProtection="1">
      <alignment horizontal="left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B1:BE164"/>
  <sheetViews>
    <sheetView tabSelected="1" zoomScaleSheetLayoutView="85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2.75390625" defaultRowHeight="12" customHeight="1"/>
  <cols>
    <col min="1" max="1" width="2.75390625" style="1" customWidth="1"/>
    <col min="2" max="2" width="2.375" style="1" customWidth="1"/>
    <col min="3" max="3" width="9.75390625" style="1" customWidth="1"/>
    <col min="4" max="4" width="12.375" style="1" customWidth="1"/>
    <col min="5" max="5" width="7.00390625" style="1" customWidth="1"/>
    <col min="6" max="7" width="12.25390625" style="1" customWidth="1"/>
    <col min="8" max="8" width="12.00390625" style="1" customWidth="1"/>
    <col min="9" max="33" width="2.375" style="1" customWidth="1"/>
    <col min="34" max="34" width="3.125" style="1" customWidth="1"/>
    <col min="35" max="35" width="2.75390625" style="1" customWidth="1"/>
    <col min="36" max="36" width="3.00390625" style="1" customWidth="1"/>
    <col min="37" max="16384" width="2.75390625" style="1" customWidth="1"/>
  </cols>
  <sheetData>
    <row r="1" spans="2:37" ht="15.75" customHeight="1">
      <c r="B1" s="75" t="s">
        <v>1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75"/>
      <c r="AG1" s="75"/>
      <c r="AH1" s="75"/>
      <c r="AI1" s="75"/>
      <c r="AJ1" s="75"/>
      <c r="AK1" s="75"/>
    </row>
    <row r="2" spans="2:37" ht="16.5" customHeight="1" thickBot="1">
      <c r="B2" s="45" t="s">
        <v>25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</row>
    <row r="3" spans="2:37" ht="12" customHeight="1">
      <c r="B3" s="2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6"/>
    </row>
    <row r="4" spans="2:37" ht="12" customHeight="1">
      <c r="B4" s="4"/>
      <c r="C4" s="37" t="s">
        <v>3</v>
      </c>
      <c r="D4" s="38"/>
      <c r="E4" s="38"/>
      <c r="F4" s="38"/>
      <c r="G4" s="48">
        <v>15</v>
      </c>
      <c r="H4" s="49"/>
      <c r="I4" s="37" t="s">
        <v>10</v>
      </c>
      <c r="J4" s="38"/>
      <c r="K4" s="38"/>
      <c r="L4" s="38"/>
      <c r="M4" s="38"/>
      <c r="N4" s="4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5"/>
      <c r="AK4" s="7"/>
    </row>
    <row r="5" spans="2:37" ht="12" customHeight="1">
      <c r="B5" s="4"/>
      <c r="C5" s="37" t="s">
        <v>4</v>
      </c>
      <c r="D5" s="38"/>
      <c r="E5" s="38"/>
      <c r="F5" s="38"/>
      <c r="G5" s="50">
        <v>18000</v>
      </c>
      <c r="H5" s="51"/>
      <c r="I5" s="37" t="s">
        <v>11</v>
      </c>
      <c r="J5" s="38"/>
      <c r="K5" s="38"/>
      <c r="L5" s="38"/>
      <c r="M5" s="38"/>
      <c r="N5" s="41"/>
      <c r="O5" s="12"/>
      <c r="P5" s="12"/>
      <c r="Q5" s="12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5"/>
      <c r="AK5" s="7"/>
    </row>
    <row r="6" spans="2:37" ht="12" customHeight="1">
      <c r="B6" s="4"/>
      <c r="C6" s="46" t="s">
        <v>2</v>
      </c>
      <c r="D6" s="47"/>
      <c r="E6" s="47"/>
      <c r="F6" s="47"/>
      <c r="G6" s="48">
        <v>20</v>
      </c>
      <c r="H6" s="49"/>
      <c r="I6" s="37" t="s">
        <v>12</v>
      </c>
      <c r="J6" s="38"/>
      <c r="K6" s="38"/>
      <c r="L6" s="38"/>
      <c r="M6" s="38"/>
      <c r="N6" s="41"/>
      <c r="O6" s="14"/>
      <c r="P6" s="14"/>
      <c r="Q6" s="14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5"/>
      <c r="AK6" s="7"/>
    </row>
    <row r="7" spans="2:37" ht="12" customHeight="1">
      <c r="B7" s="4"/>
      <c r="C7" s="37" t="s">
        <v>5</v>
      </c>
      <c r="D7" s="38"/>
      <c r="E7" s="38"/>
      <c r="F7" s="38"/>
      <c r="G7" s="39">
        <f>G5*(100+G6)/100</f>
        <v>21600</v>
      </c>
      <c r="H7" s="40"/>
      <c r="I7" s="37" t="s">
        <v>11</v>
      </c>
      <c r="J7" s="38"/>
      <c r="K7" s="38"/>
      <c r="L7" s="38"/>
      <c r="M7" s="38"/>
      <c r="N7" s="4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5"/>
      <c r="AK7" s="7"/>
    </row>
    <row r="8" spans="2:37" ht="12" customHeight="1">
      <c r="B8" s="4"/>
      <c r="C8" s="37" t="s">
        <v>6</v>
      </c>
      <c r="D8" s="38"/>
      <c r="E8" s="38"/>
      <c r="F8" s="38"/>
      <c r="G8" s="48">
        <v>10</v>
      </c>
      <c r="H8" s="49"/>
      <c r="I8" s="37" t="s">
        <v>12</v>
      </c>
      <c r="J8" s="38"/>
      <c r="K8" s="38"/>
      <c r="L8" s="38"/>
      <c r="M8" s="38"/>
      <c r="N8" s="4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5"/>
      <c r="AK8" s="7"/>
    </row>
    <row r="9" spans="2:37" ht="12" customHeight="1">
      <c r="B9" s="4"/>
      <c r="C9" s="52" t="s">
        <v>7</v>
      </c>
      <c r="D9" s="53"/>
      <c r="E9" s="53"/>
      <c r="F9" s="53"/>
      <c r="G9" s="48">
        <v>15</v>
      </c>
      <c r="H9" s="49"/>
      <c r="I9" s="37" t="s">
        <v>12</v>
      </c>
      <c r="J9" s="38"/>
      <c r="K9" s="38"/>
      <c r="L9" s="38"/>
      <c r="M9" s="38"/>
      <c r="N9" s="41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22"/>
      <c r="AK9" s="7"/>
    </row>
    <row r="10" spans="2:57" ht="12" customHeight="1">
      <c r="B10" s="4"/>
      <c r="C10" s="52" t="s">
        <v>8</v>
      </c>
      <c r="D10" s="53"/>
      <c r="E10" s="53"/>
      <c r="F10" s="53"/>
      <c r="G10" s="48">
        <v>15</v>
      </c>
      <c r="H10" s="49"/>
      <c r="I10" s="37" t="s">
        <v>12</v>
      </c>
      <c r="J10" s="38"/>
      <c r="K10" s="38"/>
      <c r="L10" s="38"/>
      <c r="M10" s="38"/>
      <c r="N10" s="41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7"/>
      <c r="AU10" s="36"/>
      <c r="AV10" s="36"/>
      <c r="AW10" s="36"/>
      <c r="AX10" s="36"/>
      <c r="AY10" s="36"/>
      <c r="AZ10" s="36"/>
      <c r="BA10" s="36"/>
      <c r="BB10" s="36"/>
      <c r="BC10" s="36"/>
      <c r="BD10" s="5"/>
      <c r="BE10" s="5"/>
    </row>
    <row r="11" spans="2:57" ht="12" customHeight="1">
      <c r="B11" s="4"/>
      <c r="C11" s="37" t="s">
        <v>9</v>
      </c>
      <c r="D11" s="38"/>
      <c r="E11" s="38"/>
      <c r="F11" s="38"/>
      <c r="G11" s="39">
        <f>$G$5*(100-$G$9)/100</f>
        <v>15300</v>
      </c>
      <c r="H11" s="40"/>
      <c r="I11" s="37" t="s">
        <v>11</v>
      </c>
      <c r="J11" s="38"/>
      <c r="K11" s="38"/>
      <c r="L11" s="38"/>
      <c r="M11" s="38"/>
      <c r="N11" s="41"/>
      <c r="O11" s="12"/>
      <c r="P11" s="12"/>
      <c r="Q11" s="12"/>
      <c r="R11" s="12"/>
      <c r="S11" s="12"/>
      <c r="T11" s="12"/>
      <c r="U11" s="12"/>
      <c r="V11" s="11"/>
      <c r="W11" s="12"/>
      <c r="X11" s="12"/>
      <c r="Y11" s="12"/>
      <c r="Z11" s="12"/>
      <c r="AA11" s="12"/>
      <c r="AB11" s="11"/>
      <c r="AC11" s="12"/>
      <c r="AD11" s="12"/>
      <c r="AE11" s="12"/>
      <c r="AF11" s="12"/>
      <c r="AG11" s="12"/>
      <c r="AH11" s="12"/>
      <c r="AI11" s="12"/>
      <c r="AJ11" s="15"/>
      <c r="AK11" s="7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2:57" ht="12" customHeight="1">
      <c r="B12" s="4"/>
      <c r="C12" s="24"/>
      <c r="D12" s="23"/>
      <c r="E12" s="23"/>
      <c r="F12" s="23"/>
      <c r="G12" s="23"/>
      <c r="H12" s="23"/>
      <c r="I12" s="11"/>
      <c r="J12" s="11"/>
      <c r="K12" s="11"/>
      <c r="L12" s="11"/>
      <c r="M12" s="11"/>
      <c r="N12" s="23"/>
      <c r="O12" s="23"/>
      <c r="P12" s="23"/>
      <c r="Q12" s="23"/>
      <c r="R12" s="23"/>
      <c r="S12" s="23"/>
      <c r="T12" s="23"/>
      <c r="U12" s="23"/>
      <c r="V12" s="11"/>
      <c r="W12" s="23"/>
      <c r="X12" s="23"/>
      <c r="Y12" s="23"/>
      <c r="Z12" s="23"/>
      <c r="AA12" s="23"/>
      <c r="AB12" s="11"/>
      <c r="AC12" s="23"/>
      <c r="AD12" s="23"/>
      <c r="AE12" s="23"/>
      <c r="AF12" s="23"/>
      <c r="AG12" s="23"/>
      <c r="AH12" s="23"/>
      <c r="AI12" s="23"/>
      <c r="AJ12" s="23"/>
      <c r="AK12" s="7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2:57" ht="12" customHeight="1">
      <c r="B13" s="4"/>
      <c r="C13" s="42" t="s">
        <v>13</v>
      </c>
      <c r="D13" s="42" t="s">
        <v>14</v>
      </c>
      <c r="E13" s="42" t="s">
        <v>15</v>
      </c>
      <c r="F13" s="42" t="s">
        <v>16</v>
      </c>
      <c r="G13" s="42" t="s">
        <v>17</v>
      </c>
      <c r="H13" s="42" t="s">
        <v>18</v>
      </c>
      <c r="I13" s="42" t="s">
        <v>19</v>
      </c>
      <c r="J13" s="60"/>
      <c r="K13" s="60"/>
      <c r="L13" s="60"/>
      <c r="M13" s="61"/>
      <c r="N13" s="42" t="s">
        <v>15</v>
      </c>
      <c r="O13" s="60"/>
      <c r="P13" s="61"/>
      <c r="Q13" s="42" t="s">
        <v>20</v>
      </c>
      <c r="R13" s="60"/>
      <c r="S13" s="60"/>
      <c r="T13" s="60"/>
      <c r="U13" s="61"/>
      <c r="V13" s="42" t="s">
        <v>21</v>
      </c>
      <c r="W13" s="60"/>
      <c r="X13" s="60"/>
      <c r="Y13" s="60"/>
      <c r="Z13" s="61"/>
      <c r="AA13" s="42" t="s">
        <v>22</v>
      </c>
      <c r="AB13" s="60"/>
      <c r="AC13" s="60"/>
      <c r="AD13" s="60"/>
      <c r="AE13" s="61"/>
      <c r="AF13" s="42" t="s">
        <v>23</v>
      </c>
      <c r="AG13" s="60"/>
      <c r="AH13" s="60"/>
      <c r="AI13" s="60"/>
      <c r="AJ13" s="61"/>
      <c r="AK13" s="7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</row>
    <row r="14" spans="2:57" ht="12" customHeight="1">
      <c r="B14" s="4"/>
      <c r="C14" s="43"/>
      <c r="D14" s="43"/>
      <c r="E14" s="43"/>
      <c r="F14" s="43"/>
      <c r="G14" s="43"/>
      <c r="H14" s="43"/>
      <c r="I14" s="43"/>
      <c r="J14" s="62"/>
      <c r="K14" s="62"/>
      <c r="L14" s="62"/>
      <c r="M14" s="63"/>
      <c r="N14" s="43"/>
      <c r="O14" s="62"/>
      <c r="P14" s="63"/>
      <c r="Q14" s="43"/>
      <c r="R14" s="62"/>
      <c r="S14" s="62"/>
      <c r="T14" s="62"/>
      <c r="U14" s="63"/>
      <c r="V14" s="43"/>
      <c r="W14" s="62"/>
      <c r="X14" s="62"/>
      <c r="Y14" s="62"/>
      <c r="Z14" s="63"/>
      <c r="AA14" s="43"/>
      <c r="AB14" s="62"/>
      <c r="AC14" s="62"/>
      <c r="AD14" s="62"/>
      <c r="AE14" s="63"/>
      <c r="AF14" s="43"/>
      <c r="AG14" s="62"/>
      <c r="AH14" s="62"/>
      <c r="AI14" s="62"/>
      <c r="AJ14" s="63"/>
      <c r="AK14" s="7"/>
      <c r="AU14" s="5"/>
      <c r="AV14" s="5"/>
      <c r="AW14" s="36"/>
      <c r="AX14" s="36"/>
      <c r="AY14" s="36"/>
      <c r="AZ14" s="36"/>
      <c r="BA14" s="36"/>
      <c r="BB14" s="36"/>
      <c r="BC14" s="36"/>
      <c r="BD14" s="36"/>
      <c r="BE14" s="36"/>
    </row>
    <row r="15" spans="2:37" ht="12" customHeight="1">
      <c r="B15" s="4"/>
      <c r="C15" s="43"/>
      <c r="D15" s="43"/>
      <c r="E15" s="43"/>
      <c r="F15" s="43"/>
      <c r="G15" s="43"/>
      <c r="H15" s="43"/>
      <c r="I15" s="43"/>
      <c r="J15" s="62"/>
      <c r="K15" s="62"/>
      <c r="L15" s="62"/>
      <c r="M15" s="63"/>
      <c r="N15" s="43"/>
      <c r="O15" s="62"/>
      <c r="P15" s="63"/>
      <c r="Q15" s="43"/>
      <c r="R15" s="62"/>
      <c r="S15" s="62"/>
      <c r="T15" s="62"/>
      <c r="U15" s="63"/>
      <c r="V15" s="43"/>
      <c r="W15" s="62"/>
      <c r="X15" s="62"/>
      <c r="Y15" s="62"/>
      <c r="Z15" s="63"/>
      <c r="AA15" s="43"/>
      <c r="AB15" s="62"/>
      <c r="AC15" s="62"/>
      <c r="AD15" s="62"/>
      <c r="AE15" s="63"/>
      <c r="AF15" s="43"/>
      <c r="AG15" s="62"/>
      <c r="AH15" s="62"/>
      <c r="AI15" s="62"/>
      <c r="AJ15" s="63"/>
      <c r="AK15" s="7"/>
    </row>
    <row r="16" spans="2:37" ht="12" customHeight="1">
      <c r="B16" s="4"/>
      <c r="C16" s="43"/>
      <c r="D16" s="43"/>
      <c r="E16" s="43"/>
      <c r="F16" s="43"/>
      <c r="G16" s="43"/>
      <c r="H16" s="43"/>
      <c r="I16" s="43"/>
      <c r="J16" s="62"/>
      <c r="K16" s="62"/>
      <c r="L16" s="62"/>
      <c r="M16" s="63"/>
      <c r="N16" s="43"/>
      <c r="O16" s="62"/>
      <c r="P16" s="63"/>
      <c r="Q16" s="43"/>
      <c r="R16" s="62"/>
      <c r="S16" s="62"/>
      <c r="T16" s="62"/>
      <c r="U16" s="63"/>
      <c r="V16" s="43"/>
      <c r="W16" s="62"/>
      <c r="X16" s="62"/>
      <c r="Y16" s="62"/>
      <c r="Z16" s="63"/>
      <c r="AA16" s="43"/>
      <c r="AB16" s="62"/>
      <c r="AC16" s="62"/>
      <c r="AD16" s="62"/>
      <c r="AE16" s="63"/>
      <c r="AF16" s="43"/>
      <c r="AG16" s="62"/>
      <c r="AH16" s="62"/>
      <c r="AI16" s="62"/>
      <c r="AJ16" s="63"/>
      <c r="AK16" s="7"/>
    </row>
    <row r="17" spans="2:37" ht="12" customHeight="1">
      <c r="B17" s="4"/>
      <c r="C17" s="44"/>
      <c r="D17" s="44"/>
      <c r="E17" s="44"/>
      <c r="F17" s="44"/>
      <c r="G17" s="44"/>
      <c r="H17" s="44"/>
      <c r="I17" s="44"/>
      <c r="J17" s="64"/>
      <c r="K17" s="64"/>
      <c r="L17" s="64"/>
      <c r="M17" s="65"/>
      <c r="N17" s="44"/>
      <c r="O17" s="64"/>
      <c r="P17" s="65"/>
      <c r="Q17" s="44"/>
      <c r="R17" s="64"/>
      <c r="S17" s="64"/>
      <c r="T17" s="64"/>
      <c r="U17" s="65"/>
      <c r="V17" s="44"/>
      <c r="W17" s="64"/>
      <c r="X17" s="64"/>
      <c r="Y17" s="64"/>
      <c r="Z17" s="65"/>
      <c r="AA17" s="44"/>
      <c r="AB17" s="64"/>
      <c r="AC17" s="64"/>
      <c r="AD17" s="64"/>
      <c r="AE17" s="65"/>
      <c r="AF17" s="44"/>
      <c r="AG17" s="64"/>
      <c r="AH17" s="64"/>
      <c r="AI17" s="64"/>
      <c r="AJ17" s="65"/>
      <c r="AK17" s="7"/>
    </row>
    <row r="18" spans="2:37" ht="12" customHeight="1">
      <c r="B18" s="4"/>
      <c r="C18" s="28">
        <v>1</v>
      </c>
      <c r="D18" s="28">
        <v>2</v>
      </c>
      <c r="E18" s="28">
        <v>3</v>
      </c>
      <c r="F18" s="28">
        <v>4</v>
      </c>
      <c r="G18" s="28">
        <v>5</v>
      </c>
      <c r="H18" s="28">
        <v>6</v>
      </c>
      <c r="I18" s="33">
        <v>7</v>
      </c>
      <c r="J18" s="34"/>
      <c r="K18" s="34"/>
      <c r="L18" s="34"/>
      <c r="M18" s="35"/>
      <c r="N18" s="33">
        <v>8</v>
      </c>
      <c r="O18" s="34"/>
      <c r="P18" s="35"/>
      <c r="Q18" s="33">
        <v>9</v>
      </c>
      <c r="R18" s="34"/>
      <c r="S18" s="34"/>
      <c r="T18" s="34"/>
      <c r="U18" s="35"/>
      <c r="V18" s="33">
        <v>10</v>
      </c>
      <c r="W18" s="34"/>
      <c r="X18" s="34"/>
      <c r="Y18" s="34"/>
      <c r="Z18" s="35"/>
      <c r="AA18" s="33">
        <v>11</v>
      </c>
      <c r="AB18" s="34"/>
      <c r="AC18" s="34"/>
      <c r="AD18" s="34"/>
      <c r="AE18" s="35"/>
      <c r="AF18" s="33">
        <v>12</v>
      </c>
      <c r="AG18" s="34"/>
      <c r="AH18" s="34"/>
      <c r="AI18" s="34"/>
      <c r="AJ18" s="35"/>
      <c r="AK18" s="7"/>
    </row>
    <row r="19" spans="2:37" ht="12" customHeight="1">
      <c r="B19" s="4"/>
      <c r="C19" s="27" t="s">
        <v>24</v>
      </c>
      <c r="D19" s="30">
        <f>IF($G$8=0,0,$G$5*$G$8/100)</f>
        <v>1800</v>
      </c>
      <c r="E19" s="29">
        <f>$G$6</f>
        <v>20</v>
      </c>
      <c r="F19" s="30">
        <f aca="true" t="shared" si="0" ref="F19:F43">D19*E19/100</f>
        <v>360</v>
      </c>
      <c r="G19" s="30">
        <f aca="true" t="shared" si="1" ref="G19:G44">D19+F19</f>
        <v>2160</v>
      </c>
      <c r="H19" s="30">
        <f>G7-G19</f>
        <v>19440</v>
      </c>
      <c r="I19" s="66"/>
      <c r="J19" s="67"/>
      <c r="K19" s="67"/>
      <c r="L19" s="67"/>
      <c r="M19" s="68"/>
      <c r="N19" s="72"/>
      <c r="O19" s="73"/>
      <c r="P19" s="74"/>
      <c r="Q19" s="69"/>
      <c r="R19" s="70"/>
      <c r="S19" s="70"/>
      <c r="T19" s="70"/>
      <c r="U19" s="71"/>
      <c r="V19" s="69"/>
      <c r="W19" s="70"/>
      <c r="X19" s="70"/>
      <c r="Y19" s="70"/>
      <c r="Z19" s="71"/>
      <c r="AA19" s="69"/>
      <c r="AB19" s="70"/>
      <c r="AC19" s="70"/>
      <c r="AD19" s="70"/>
      <c r="AE19" s="71"/>
      <c r="AF19" s="69"/>
      <c r="AG19" s="70"/>
      <c r="AH19" s="70"/>
      <c r="AI19" s="70"/>
      <c r="AJ19" s="71"/>
      <c r="AK19" s="7"/>
    </row>
    <row r="20" spans="2:37" ht="12" customHeight="1">
      <c r="B20" s="4"/>
      <c r="C20" s="27">
        <v>1</v>
      </c>
      <c r="D20" s="30">
        <f>IF(C20&lt;=$G$4,($G$5*(100-$G$8-$G$9)/100)/($G$4),0)</f>
        <v>900</v>
      </c>
      <c r="E20" s="29">
        <f>$G$6</f>
        <v>20</v>
      </c>
      <c r="F20" s="30">
        <f t="shared" si="0"/>
        <v>180</v>
      </c>
      <c r="G20" s="30">
        <f t="shared" si="1"/>
        <v>1080</v>
      </c>
      <c r="H20" s="30">
        <f aca="true" t="shared" si="2" ref="H20:H43">IF(C20&lt;=$G$4,H19-G20,0)</f>
        <v>18360</v>
      </c>
      <c r="I20" s="57">
        <f aca="true" t="shared" si="3" ref="I20:I43">IF(C20&lt;=$G$4,H19*$G$10/100/12,0)</f>
        <v>243</v>
      </c>
      <c r="J20" s="58"/>
      <c r="K20" s="58"/>
      <c r="L20" s="58"/>
      <c r="M20" s="59"/>
      <c r="N20" s="54">
        <f>$G$6</f>
        <v>20</v>
      </c>
      <c r="O20" s="55"/>
      <c r="P20" s="56"/>
      <c r="Q20" s="57">
        <f>I20*N20/100</f>
        <v>48.6</v>
      </c>
      <c r="R20" s="58"/>
      <c r="S20" s="58"/>
      <c r="T20" s="58"/>
      <c r="U20" s="59"/>
      <c r="V20" s="57">
        <f>I20+Q20</f>
        <v>291.6</v>
      </c>
      <c r="W20" s="58"/>
      <c r="X20" s="58"/>
      <c r="Y20" s="58"/>
      <c r="Z20" s="59"/>
      <c r="AA20" s="57">
        <f aca="true" t="shared" si="4" ref="AA20:AA43">G20+V20</f>
        <v>1371.6</v>
      </c>
      <c r="AB20" s="58"/>
      <c r="AC20" s="58"/>
      <c r="AD20" s="58"/>
      <c r="AE20" s="59"/>
      <c r="AF20" s="57">
        <f>IF(C20&lt;=$G$4,$G$11/$G$4,0)</f>
        <v>1020</v>
      </c>
      <c r="AG20" s="58"/>
      <c r="AH20" s="58"/>
      <c r="AI20" s="58"/>
      <c r="AJ20" s="59"/>
      <c r="AK20" s="7"/>
    </row>
    <row r="21" spans="2:37" ht="12" customHeight="1">
      <c r="B21" s="4"/>
      <c r="C21" s="27">
        <v>2</v>
      </c>
      <c r="D21" s="30">
        <f aca="true" t="shared" si="5" ref="D21:D43">IF(C21&lt;=$G$4,($G$5*(100-$G$8-$G$9)/100)/($G$4),0)</f>
        <v>900</v>
      </c>
      <c r="E21" s="29">
        <f>E20</f>
        <v>20</v>
      </c>
      <c r="F21" s="30">
        <f t="shared" si="0"/>
        <v>180</v>
      </c>
      <c r="G21" s="30">
        <f t="shared" si="1"/>
        <v>1080</v>
      </c>
      <c r="H21" s="30">
        <f t="shared" si="2"/>
        <v>17280</v>
      </c>
      <c r="I21" s="57">
        <f t="shared" si="3"/>
        <v>229.5</v>
      </c>
      <c r="J21" s="58"/>
      <c r="K21" s="58"/>
      <c r="L21" s="58"/>
      <c r="M21" s="59"/>
      <c r="N21" s="54">
        <f>N20</f>
        <v>20</v>
      </c>
      <c r="O21" s="55"/>
      <c r="P21" s="56"/>
      <c r="Q21" s="57">
        <f aca="true" t="shared" si="6" ref="Q21:Q43">I21*N21/100</f>
        <v>45.9</v>
      </c>
      <c r="R21" s="58"/>
      <c r="S21" s="58"/>
      <c r="T21" s="58"/>
      <c r="U21" s="59"/>
      <c r="V21" s="57">
        <f aca="true" t="shared" si="7" ref="V21:V43">I21+Q21</f>
        <v>275.4</v>
      </c>
      <c r="W21" s="58"/>
      <c r="X21" s="58"/>
      <c r="Y21" s="58"/>
      <c r="Z21" s="59"/>
      <c r="AA21" s="57">
        <f t="shared" si="4"/>
        <v>1355.4</v>
      </c>
      <c r="AB21" s="58"/>
      <c r="AC21" s="58"/>
      <c r="AD21" s="58"/>
      <c r="AE21" s="59"/>
      <c r="AF21" s="57">
        <f aca="true" t="shared" si="8" ref="AF21:AF43">IF(C21&lt;=$G$4,$G$11/$G$4,0)</f>
        <v>1020</v>
      </c>
      <c r="AG21" s="58"/>
      <c r="AH21" s="58"/>
      <c r="AI21" s="58"/>
      <c r="AJ21" s="59"/>
      <c r="AK21" s="7"/>
    </row>
    <row r="22" spans="2:37" ht="12" customHeight="1">
      <c r="B22" s="4"/>
      <c r="C22" s="27">
        <v>3</v>
      </c>
      <c r="D22" s="30">
        <f t="shared" si="5"/>
        <v>900</v>
      </c>
      <c r="E22" s="29">
        <f aca="true" t="shared" si="9" ref="E22:E43">E21</f>
        <v>20</v>
      </c>
      <c r="F22" s="30">
        <f t="shared" si="0"/>
        <v>180</v>
      </c>
      <c r="G22" s="30">
        <f t="shared" si="1"/>
        <v>1080</v>
      </c>
      <c r="H22" s="30">
        <f t="shared" si="2"/>
        <v>16200</v>
      </c>
      <c r="I22" s="57">
        <f t="shared" si="3"/>
        <v>216</v>
      </c>
      <c r="J22" s="58"/>
      <c r="K22" s="58"/>
      <c r="L22" s="58"/>
      <c r="M22" s="59"/>
      <c r="N22" s="54">
        <f aca="true" t="shared" si="10" ref="N22:N43">N21</f>
        <v>20</v>
      </c>
      <c r="O22" s="55"/>
      <c r="P22" s="56"/>
      <c r="Q22" s="57">
        <f t="shared" si="6"/>
        <v>43.2</v>
      </c>
      <c r="R22" s="58"/>
      <c r="S22" s="58"/>
      <c r="T22" s="58"/>
      <c r="U22" s="59"/>
      <c r="V22" s="57">
        <f t="shared" si="7"/>
        <v>259.2</v>
      </c>
      <c r="W22" s="58"/>
      <c r="X22" s="58"/>
      <c r="Y22" s="58"/>
      <c r="Z22" s="59"/>
      <c r="AA22" s="57">
        <f t="shared" si="4"/>
        <v>1339.2</v>
      </c>
      <c r="AB22" s="58"/>
      <c r="AC22" s="58"/>
      <c r="AD22" s="58"/>
      <c r="AE22" s="59"/>
      <c r="AF22" s="57">
        <f t="shared" si="8"/>
        <v>1020</v>
      </c>
      <c r="AG22" s="58"/>
      <c r="AH22" s="58"/>
      <c r="AI22" s="58"/>
      <c r="AJ22" s="59"/>
      <c r="AK22" s="7"/>
    </row>
    <row r="23" spans="2:37" ht="12" customHeight="1">
      <c r="B23" s="4"/>
      <c r="C23" s="27">
        <v>4</v>
      </c>
      <c r="D23" s="30">
        <f t="shared" si="5"/>
        <v>900</v>
      </c>
      <c r="E23" s="29">
        <f t="shared" si="9"/>
        <v>20</v>
      </c>
      <c r="F23" s="30">
        <f t="shared" si="0"/>
        <v>180</v>
      </c>
      <c r="G23" s="30">
        <f t="shared" si="1"/>
        <v>1080</v>
      </c>
      <c r="H23" s="30">
        <f t="shared" si="2"/>
        <v>15120</v>
      </c>
      <c r="I23" s="57">
        <f t="shared" si="3"/>
        <v>202.5</v>
      </c>
      <c r="J23" s="58"/>
      <c r="K23" s="58"/>
      <c r="L23" s="58"/>
      <c r="M23" s="59"/>
      <c r="N23" s="54">
        <f t="shared" si="10"/>
        <v>20</v>
      </c>
      <c r="O23" s="55"/>
      <c r="P23" s="56"/>
      <c r="Q23" s="57">
        <f t="shared" si="6"/>
        <v>40.5</v>
      </c>
      <c r="R23" s="58"/>
      <c r="S23" s="58"/>
      <c r="T23" s="58"/>
      <c r="U23" s="59"/>
      <c r="V23" s="57">
        <f t="shared" si="7"/>
        <v>243</v>
      </c>
      <c r="W23" s="58"/>
      <c r="X23" s="58"/>
      <c r="Y23" s="58"/>
      <c r="Z23" s="59"/>
      <c r="AA23" s="57">
        <f t="shared" si="4"/>
        <v>1323</v>
      </c>
      <c r="AB23" s="58"/>
      <c r="AC23" s="58"/>
      <c r="AD23" s="58"/>
      <c r="AE23" s="59"/>
      <c r="AF23" s="57">
        <f t="shared" si="8"/>
        <v>1020</v>
      </c>
      <c r="AG23" s="58"/>
      <c r="AH23" s="58"/>
      <c r="AI23" s="58"/>
      <c r="AJ23" s="59"/>
      <c r="AK23" s="7"/>
    </row>
    <row r="24" spans="2:37" ht="12" customHeight="1">
      <c r="B24" s="4"/>
      <c r="C24" s="27">
        <v>5</v>
      </c>
      <c r="D24" s="30">
        <f t="shared" si="5"/>
        <v>900</v>
      </c>
      <c r="E24" s="29">
        <f t="shared" si="9"/>
        <v>20</v>
      </c>
      <c r="F24" s="30">
        <f t="shared" si="0"/>
        <v>180</v>
      </c>
      <c r="G24" s="30">
        <f t="shared" si="1"/>
        <v>1080</v>
      </c>
      <c r="H24" s="30">
        <f t="shared" si="2"/>
        <v>14040</v>
      </c>
      <c r="I24" s="57">
        <f t="shared" si="3"/>
        <v>189</v>
      </c>
      <c r="J24" s="58"/>
      <c r="K24" s="58"/>
      <c r="L24" s="58"/>
      <c r="M24" s="59"/>
      <c r="N24" s="54">
        <f t="shared" si="10"/>
        <v>20</v>
      </c>
      <c r="O24" s="55"/>
      <c r="P24" s="56"/>
      <c r="Q24" s="57">
        <f t="shared" si="6"/>
        <v>37.8</v>
      </c>
      <c r="R24" s="58"/>
      <c r="S24" s="58"/>
      <c r="T24" s="58"/>
      <c r="U24" s="59"/>
      <c r="V24" s="57">
        <f t="shared" si="7"/>
        <v>226.8</v>
      </c>
      <c r="W24" s="58"/>
      <c r="X24" s="58"/>
      <c r="Y24" s="58"/>
      <c r="Z24" s="59"/>
      <c r="AA24" s="57">
        <f t="shared" si="4"/>
        <v>1306.8</v>
      </c>
      <c r="AB24" s="58"/>
      <c r="AC24" s="58"/>
      <c r="AD24" s="58"/>
      <c r="AE24" s="59"/>
      <c r="AF24" s="57">
        <f t="shared" si="8"/>
        <v>1020</v>
      </c>
      <c r="AG24" s="58"/>
      <c r="AH24" s="58"/>
      <c r="AI24" s="58"/>
      <c r="AJ24" s="59"/>
      <c r="AK24" s="7"/>
    </row>
    <row r="25" spans="2:37" ht="12" customHeight="1">
      <c r="B25" s="4"/>
      <c r="C25" s="27">
        <v>6</v>
      </c>
      <c r="D25" s="30">
        <f t="shared" si="5"/>
        <v>900</v>
      </c>
      <c r="E25" s="29">
        <f t="shared" si="9"/>
        <v>20</v>
      </c>
      <c r="F25" s="30">
        <f t="shared" si="0"/>
        <v>180</v>
      </c>
      <c r="G25" s="30">
        <f t="shared" si="1"/>
        <v>1080</v>
      </c>
      <c r="H25" s="30">
        <f t="shared" si="2"/>
        <v>12960</v>
      </c>
      <c r="I25" s="57">
        <f t="shared" si="3"/>
        <v>175.5</v>
      </c>
      <c r="J25" s="58"/>
      <c r="K25" s="58"/>
      <c r="L25" s="58"/>
      <c r="M25" s="59"/>
      <c r="N25" s="54">
        <f t="shared" si="10"/>
        <v>20</v>
      </c>
      <c r="O25" s="55"/>
      <c r="P25" s="56"/>
      <c r="Q25" s="57">
        <f t="shared" si="6"/>
        <v>35.1</v>
      </c>
      <c r="R25" s="58"/>
      <c r="S25" s="58"/>
      <c r="T25" s="58"/>
      <c r="U25" s="59"/>
      <c r="V25" s="57">
        <f t="shared" si="7"/>
        <v>210.6</v>
      </c>
      <c r="W25" s="58"/>
      <c r="X25" s="58"/>
      <c r="Y25" s="58"/>
      <c r="Z25" s="59"/>
      <c r="AA25" s="57">
        <f t="shared" si="4"/>
        <v>1290.6</v>
      </c>
      <c r="AB25" s="58"/>
      <c r="AC25" s="58"/>
      <c r="AD25" s="58"/>
      <c r="AE25" s="59"/>
      <c r="AF25" s="57">
        <f t="shared" si="8"/>
        <v>1020</v>
      </c>
      <c r="AG25" s="58"/>
      <c r="AH25" s="58"/>
      <c r="AI25" s="58"/>
      <c r="AJ25" s="59"/>
      <c r="AK25" s="7"/>
    </row>
    <row r="26" spans="2:37" ht="12" customHeight="1">
      <c r="B26" s="4"/>
      <c r="C26" s="27">
        <v>7</v>
      </c>
      <c r="D26" s="30">
        <f t="shared" si="5"/>
        <v>900</v>
      </c>
      <c r="E26" s="29">
        <f t="shared" si="9"/>
        <v>20</v>
      </c>
      <c r="F26" s="30">
        <f t="shared" si="0"/>
        <v>180</v>
      </c>
      <c r="G26" s="30">
        <f t="shared" si="1"/>
        <v>1080</v>
      </c>
      <c r="H26" s="30">
        <f t="shared" si="2"/>
        <v>11880</v>
      </c>
      <c r="I26" s="57">
        <f t="shared" si="3"/>
        <v>162</v>
      </c>
      <c r="J26" s="58"/>
      <c r="K26" s="58"/>
      <c r="L26" s="58"/>
      <c r="M26" s="59"/>
      <c r="N26" s="54">
        <f t="shared" si="10"/>
        <v>20</v>
      </c>
      <c r="O26" s="55"/>
      <c r="P26" s="56"/>
      <c r="Q26" s="57">
        <f t="shared" si="6"/>
        <v>32.4</v>
      </c>
      <c r="R26" s="58"/>
      <c r="S26" s="58"/>
      <c r="T26" s="58"/>
      <c r="U26" s="59"/>
      <c r="V26" s="57">
        <f t="shared" si="7"/>
        <v>194.4</v>
      </c>
      <c r="W26" s="58"/>
      <c r="X26" s="58"/>
      <c r="Y26" s="58"/>
      <c r="Z26" s="59"/>
      <c r="AA26" s="57">
        <f t="shared" si="4"/>
        <v>1274.4</v>
      </c>
      <c r="AB26" s="58"/>
      <c r="AC26" s="58"/>
      <c r="AD26" s="58"/>
      <c r="AE26" s="59"/>
      <c r="AF26" s="57">
        <f t="shared" si="8"/>
        <v>1020</v>
      </c>
      <c r="AG26" s="58"/>
      <c r="AH26" s="58"/>
      <c r="AI26" s="58"/>
      <c r="AJ26" s="59"/>
      <c r="AK26" s="7"/>
    </row>
    <row r="27" spans="2:37" ht="12" customHeight="1">
      <c r="B27" s="4"/>
      <c r="C27" s="27">
        <v>8</v>
      </c>
      <c r="D27" s="30">
        <f t="shared" si="5"/>
        <v>900</v>
      </c>
      <c r="E27" s="29">
        <f t="shared" si="9"/>
        <v>20</v>
      </c>
      <c r="F27" s="30">
        <f t="shared" si="0"/>
        <v>180</v>
      </c>
      <c r="G27" s="30">
        <f t="shared" si="1"/>
        <v>1080</v>
      </c>
      <c r="H27" s="30">
        <f t="shared" si="2"/>
        <v>10800</v>
      </c>
      <c r="I27" s="57">
        <f t="shared" si="3"/>
        <v>148.5</v>
      </c>
      <c r="J27" s="58"/>
      <c r="K27" s="58"/>
      <c r="L27" s="58"/>
      <c r="M27" s="59"/>
      <c r="N27" s="54">
        <f t="shared" si="10"/>
        <v>20</v>
      </c>
      <c r="O27" s="55"/>
      <c r="P27" s="56"/>
      <c r="Q27" s="57">
        <f t="shared" si="6"/>
        <v>29.7</v>
      </c>
      <c r="R27" s="58"/>
      <c r="S27" s="58"/>
      <c r="T27" s="58"/>
      <c r="U27" s="59"/>
      <c r="V27" s="57">
        <f t="shared" si="7"/>
        <v>178.2</v>
      </c>
      <c r="W27" s="58"/>
      <c r="X27" s="58"/>
      <c r="Y27" s="58"/>
      <c r="Z27" s="59"/>
      <c r="AA27" s="57">
        <f t="shared" si="4"/>
        <v>1258.2</v>
      </c>
      <c r="AB27" s="58"/>
      <c r="AC27" s="58"/>
      <c r="AD27" s="58"/>
      <c r="AE27" s="59"/>
      <c r="AF27" s="57">
        <f t="shared" si="8"/>
        <v>1020</v>
      </c>
      <c r="AG27" s="58"/>
      <c r="AH27" s="58"/>
      <c r="AI27" s="58"/>
      <c r="AJ27" s="59"/>
      <c r="AK27" s="7"/>
    </row>
    <row r="28" spans="2:37" ht="12" customHeight="1">
      <c r="B28" s="4"/>
      <c r="C28" s="27">
        <v>9</v>
      </c>
      <c r="D28" s="30">
        <f t="shared" si="5"/>
        <v>900</v>
      </c>
      <c r="E28" s="29">
        <f t="shared" si="9"/>
        <v>20</v>
      </c>
      <c r="F28" s="30">
        <f t="shared" si="0"/>
        <v>180</v>
      </c>
      <c r="G28" s="30">
        <f t="shared" si="1"/>
        <v>1080</v>
      </c>
      <c r="H28" s="30">
        <f t="shared" si="2"/>
        <v>9720</v>
      </c>
      <c r="I28" s="57">
        <f t="shared" si="3"/>
        <v>135</v>
      </c>
      <c r="J28" s="58"/>
      <c r="K28" s="58"/>
      <c r="L28" s="58"/>
      <c r="M28" s="59"/>
      <c r="N28" s="54">
        <f t="shared" si="10"/>
        <v>20</v>
      </c>
      <c r="O28" s="55"/>
      <c r="P28" s="56"/>
      <c r="Q28" s="57">
        <f t="shared" si="6"/>
        <v>27</v>
      </c>
      <c r="R28" s="58"/>
      <c r="S28" s="58"/>
      <c r="T28" s="58"/>
      <c r="U28" s="59"/>
      <c r="V28" s="57">
        <f t="shared" si="7"/>
        <v>162</v>
      </c>
      <c r="W28" s="58"/>
      <c r="X28" s="58"/>
      <c r="Y28" s="58"/>
      <c r="Z28" s="59"/>
      <c r="AA28" s="57">
        <f t="shared" si="4"/>
        <v>1242</v>
      </c>
      <c r="AB28" s="58"/>
      <c r="AC28" s="58"/>
      <c r="AD28" s="58"/>
      <c r="AE28" s="59"/>
      <c r="AF28" s="57">
        <f t="shared" si="8"/>
        <v>1020</v>
      </c>
      <c r="AG28" s="58"/>
      <c r="AH28" s="58"/>
      <c r="AI28" s="58"/>
      <c r="AJ28" s="59"/>
      <c r="AK28" s="7"/>
    </row>
    <row r="29" spans="2:37" ht="12" customHeight="1">
      <c r="B29" s="4"/>
      <c r="C29" s="27">
        <v>10</v>
      </c>
      <c r="D29" s="30">
        <f t="shared" si="5"/>
        <v>900</v>
      </c>
      <c r="E29" s="29">
        <f t="shared" si="9"/>
        <v>20</v>
      </c>
      <c r="F29" s="30">
        <f t="shared" si="0"/>
        <v>180</v>
      </c>
      <c r="G29" s="30">
        <f t="shared" si="1"/>
        <v>1080</v>
      </c>
      <c r="H29" s="30">
        <f t="shared" si="2"/>
        <v>8640</v>
      </c>
      <c r="I29" s="57">
        <f t="shared" si="3"/>
        <v>121.5</v>
      </c>
      <c r="J29" s="58"/>
      <c r="K29" s="58"/>
      <c r="L29" s="58"/>
      <c r="M29" s="59"/>
      <c r="N29" s="54">
        <f t="shared" si="10"/>
        <v>20</v>
      </c>
      <c r="O29" s="55"/>
      <c r="P29" s="56"/>
      <c r="Q29" s="57">
        <f t="shared" si="6"/>
        <v>24.3</v>
      </c>
      <c r="R29" s="58"/>
      <c r="S29" s="58"/>
      <c r="T29" s="58"/>
      <c r="U29" s="59"/>
      <c r="V29" s="57">
        <f t="shared" si="7"/>
        <v>145.8</v>
      </c>
      <c r="W29" s="58"/>
      <c r="X29" s="58"/>
      <c r="Y29" s="58"/>
      <c r="Z29" s="59"/>
      <c r="AA29" s="57">
        <f t="shared" si="4"/>
        <v>1225.8</v>
      </c>
      <c r="AB29" s="58"/>
      <c r="AC29" s="58"/>
      <c r="AD29" s="58"/>
      <c r="AE29" s="59"/>
      <c r="AF29" s="57">
        <f t="shared" si="8"/>
        <v>1020</v>
      </c>
      <c r="AG29" s="58"/>
      <c r="AH29" s="58"/>
      <c r="AI29" s="58"/>
      <c r="AJ29" s="59"/>
      <c r="AK29" s="7"/>
    </row>
    <row r="30" spans="2:37" ht="12" customHeight="1">
      <c r="B30" s="4"/>
      <c r="C30" s="27">
        <v>11</v>
      </c>
      <c r="D30" s="30">
        <f t="shared" si="5"/>
        <v>900</v>
      </c>
      <c r="E30" s="29">
        <f t="shared" si="9"/>
        <v>20</v>
      </c>
      <c r="F30" s="30">
        <f t="shared" si="0"/>
        <v>180</v>
      </c>
      <c r="G30" s="30">
        <f t="shared" si="1"/>
        <v>1080</v>
      </c>
      <c r="H30" s="30">
        <f t="shared" si="2"/>
        <v>7560</v>
      </c>
      <c r="I30" s="57">
        <f t="shared" si="3"/>
        <v>108</v>
      </c>
      <c r="J30" s="58"/>
      <c r="K30" s="58"/>
      <c r="L30" s="58"/>
      <c r="M30" s="59"/>
      <c r="N30" s="54">
        <f t="shared" si="10"/>
        <v>20</v>
      </c>
      <c r="O30" s="55"/>
      <c r="P30" s="56"/>
      <c r="Q30" s="57">
        <f t="shared" si="6"/>
        <v>21.6</v>
      </c>
      <c r="R30" s="58"/>
      <c r="S30" s="58"/>
      <c r="T30" s="58"/>
      <c r="U30" s="59"/>
      <c r="V30" s="57">
        <f t="shared" si="7"/>
        <v>129.6</v>
      </c>
      <c r="W30" s="58"/>
      <c r="X30" s="58"/>
      <c r="Y30" s="58"/>
      <c r="Z30" s="59"/>
      <c r="AA30" s="57">
        <f t="shared" si="4"/>
        <v>1209.6</v>
      </c>
      <c r="AB30" s="58"/>
      <c r="AC30" s="58"/>
      <c r="AD30" s="58"/>
      <c r="AE30" s="59"/>
      <c r="AF30" s="57">
        <f t="shared" si="8"/>
        <v>1020</v>
      </c>
      <c r="AG30" s="58"/>
      <c r="AH30" s="58"/>
      <c r="AI30" s="58"/>
      <c r="AJ30" s="59"/>
      <c r="AK30" s="7"/>
    </row>
    <row r="31" spans="2:37" ht="12" customHeight="1">
      <c r="B31" s="4"/>
      <c r="C31" s="27">
        <v>12</v>
      </c>
      <c r="D31" s="30">
        <f t="shared" si="5"/>
        <v>900</v>
      </c>
      <c r="E31" s="29">
        <f t="shared" si="9"/>
        <v>20</v>
      </c>
      <c r="F31" s="30">
        <f t="shared" si="0"/>
        <v>180</v>
      </c>
      <c r="G31" s="30">
        <f t="shared" si="1"/>
        <v>1080</v>
      </c>
      <c r="H31" s="30">
        <f t="shared" si="2"/>
        <v>6480</v>
      </c>
      <c r="I31" s="57">
        <f t="shared" si="3"/>
        <v>94.5</v>
      </c>
      <c r="J31" s="58"/>
      <c r="K31" s="58"/>
      <c r="L31" s="58"/>
      <c r="M31" s="59"/>
      <c r="N31" s="54">
        <f t="shared" si="10"/>
        <v>20</v>
      </c>
      <c r="O31" s="55"/>
      <c r="P31" s="56"/>
      <c r="Q31" s="57">
        <f t="shared" si="6"/>
        <v>18.9</v>
      </c>
      <c r="R31" s="58"/>
      <c r="S31" s="58"/>
      <c r="T31" s="58"/>
      <c r="U31" s="59"/>
      <c r="V31" s="57">
        <f t="shared" si="7"/>
        <v>113.4</v>
      </c>
      <c r="W31" s="58"/>
      <c r="X31" s="58"/>
      <c r="Y31" s="58"/>
      <c r="Z31" s="59"/>
      <c r="AA31" s="57">
        <f t="shared" si="4"/>
        <v>1193.4</v>
      </c>
      <c r="AB31" s="58"/>
      <c r="AC31" s="58"/>
      <c r="AD31" s="58"/>
      <c r="AE31" s="59"/>
      <c r="AF31" s="57">
        <f t="shared" si="8"/>
        <v>1020</v>
      </c>
      <c r="AG31" s="58"/>
      <c r="AH31" s="58"/>
      <c r="AI31" s="58"/>
      <c r="AJ31" s="59"/>
      <c r="AK31" s="7"/>
    </row>
    <row r="32" spans="2:37" ht="12" customHeight="1">
      <c r="B32" s="4"/>
      <c r="C32" s="27">
        <v>13</v>
      </c>
      <c r="D32" s="30">
        <f t="shared" si="5"/>
        <v>900</v>
      </c>
      <c r="E32" s="29">
        <f t="shared" si="9"/>
        <v>20</v>
      </c>
      <c r="F32" s="30">
        <f t="shared" si="0"/>
        <v>180</v>
      </c>
      <c r="G32" s="30">
        <f t="shared" si="1"/>
        <v>1080</v>
      </c>
      <c r="H32" s="30">
        <f t="shared" si="2"/>
        <v>5400</v>
      </c>
      <c r="I32" s="57">
        <f t="shared" si="3"/>
        <v>81</v>
      </c>
      <c r="J32" s="58"/>
      <c r="K32" s="58"/>
      <c r="L32" s="58"/>
      <c r="M32" s="59"/>
      <c r="N32" s="54">
        <f t="shared" si="10"/>
        <v>20</v>
      </c>
      <c r="O32" s="55"/>
      <c r="P32" s="56"/>
      <c r="Q32" s="57">
        <f t="shared" si="6"/>
        <v>16.2</v>
      </c>
      <c r="R32" s="58"/>
      <c r="S32" s="58"/>
      <c r="T32" s="58"/>
      <c r="U32" s="59"/>
      <c r="V32" s="57">
        <f t="shared" si="7"/>
        <v>97.2</v>
      </c>
      <c r="W32" s="58"/>
      <c r="X32" s="58"/>
      <c r="Y32" s="58"/>
      <c r="Z32" s="59"/>
      <c r="AA32" s="57">
        <f t="shared" si="4"/>
        <v>1177.2</v>
      </c>
      <c r="AB32" s="58"/>
      <c r="AC32" s="58"/>
      <c r="AD32" s="58"/>
      <c r="AE32" s="59"/>
      <c r="AF32" s="57">
        <f t="shared" si="8"/>
        <v>1020</v>
      </c>
      <c r="AG32" s="58"/>
      <c r="AH32" s="58"/>
      <c r="AI32" s="58"/>
      <c r="AJ32" s="59"/>
      <c r="AK32" s="7"/>
    </row>
    <row r="33" spans="2:37" ht="12" customHeight="1">
      <c r="B33" s="4"/>
      <c r="C33" s="27">
        <v>14</v>
      </c>
      <c r="D33" s="30">
        <f t="shared" si="5"/>
        <v>900</v>
      </c>
      <c r="E33" s="29">
        <f t="shared" si="9"/>
        <v>20</v>
      </c>
      <c r="F33" s="30">
        <f t="shared" si="0"/>
        <v>180</v>
      </c>
      <c r="G33" s="30">
        <f t="shared" si="1"/>
        <v>1080</v>
      </c>
      <c r="H33" s="30">
        <f t="shared" si="2"/>
        <v>4320</v>
      </c>
      <c r="I33" s="57">
        <f t="shared" si="3"/>
        <v>67.5</v>
      </c>
      <c r="J33" s="58"/>
      <c r="K33" s="58"/>
      <c r="L33" s="58"/>
      <c r="M33" s="59"/>
      <c r="N33" s="54">
        <f t="shared" si="10"/>
        <v>20</v>
      </c>
      <c r="O33" s="55"/>
      <c r="P33" s="56"/>
      <c r="Q33" s="57">
        <f t="shared" si="6"/>
        <v>13.5</v>
      </c>
      <c r="R33" s="58"/>
      <c r="S33" s="58"/>
      <c r="T33" s="58"/>
      <c r="U33" s="59"/>
      <c r="V33" s="57">
        <f t="shared" si="7"/>
        <v>81</v>
      </c>
      <c r="W33" s="58"/>
      <c r="X33" s="58"/>
      <c r="Y33" s="58"/>
      <c r="Z33" s="59"/>
      <c r="AA33" s="57">
        <f t="shared" si="4"/>
        <v>1161</v>
      </c>
      <c r="AB33" s="58"/>
      <c r="AC33" s="58"/>
      <c r="AD33" s="58"/>
      <c r="AE33" s="59"/>
      <c r="AF33" s="57">
        <f t="shared" si="8"/>
        <v>1020</v>
      </c>
      <c r="AG33" s="58"/>
      <c r="AH33" s="58"/>
      <c r="AI33" s="58"/>
      <c r="AJ33" s="59"/>
      <c r="AK33" s="7"/>
    </row>
    <row r="34" spans="2:37" ht="12" customHeight="1">
      <c r="B34" s="4"/>
      <c r="C34" s="27">
        <v>15</v>
      </c>
      <c r="D34" s="30">
        <f t="shared" si="5"/>
        <v>900</v>
      </c>
      <c r="E34" s="29">
        <f t="shared" si="9"/>
        <v>20</v>
      </c>
      <c r="F34" s="30">
        <f t="shared" si="0"/>
        <v>180</v>
      </c>
      <c r="G34" s="30">
        <f t="shared" si="1"/>
        <v>1080</v>
      </c>
      <c r="H34" s="30">
        <f t="shared" si="2"/>
        <v>3240</v>
      </c>
      <c r="I34" s="57">
        <f t="shared" si="3"/>
        <v>54</v>
      </c>
      <c r="J34" s="58"/>
      <c r="K34" s="58"/>
      <c r="L34" s="58"/>
      <c r="M34" s="59"/>
      <c r="N34" s="54">
        <f t="shared" si="10"/>
        <v>20</v>
      </c>
      <c r="O34" s="55"/>
      <c r="P34" s="56"/>
      <c r="Q34" s="57">
        <f t="shared" si="6"/>
        <v>10.8</v>
      </c>
      <c r="R34" s="58"/>
      <c r="S34" s="58"/>
      <c r="T34" s="58"/>
      <c r="U34" s="59"/>
      <c r="V34" s="57">
        <f t="shared" si="7"/>
        <v>64.8</v>
      </c>
      <c r="W34" s="58"/>
      <c r="X34" s="58"/>
      <c r="Y34" s="58"/>
      <c r="Z34" s="59"/>
      <c r="AA34" s="57">
        <f t="shared" si="4"/>
        <v>1144.8</v>
      </c>
      <c r="AB34" s="58"/>
      <c r="AC34" s="58"/>
      <c r="AD34" s="58"/>
      <c r="AE34" s="59"/>
      <c r="AF34" s="57">
        <f t="shared" si="8"/>
        <v>1020</v>
      </c>
      <c r="AG34" s="58"/>
      <c r="AH34" s="58"/>
      <c r="AI34" s="58"/>
      <c r="AJ34" s="59"/>
      <c r="AK34" s="7"/>
    </row>
    <row r="35" spans="2:37" ht="12" customHeight="1">
      <c r="B35" s="4"/>
      <c r="C35" s="27">
        <v>16</v>
      </c>
      <c r="D35" s="30">
        <f t="shared" si="5"/>
        <v>0</v>
      </c>
      <c r="E35" s="29">
        <f t="shared" si="9"/>
        <v>20</v>
      </c>
      <c r="F35" s="30">
        <f t="shared" si="0"/>
        <v>0</v>
      </c>
      <c r="G35" s="30">
        <f t="shared" si="1"/>
        <v>0</v>
      </c>
      <c r="H35" s="30">
        <f t="shared" si="2"/>
        <v>0</v>
      </c>
      <c r="I35" s="57">
        <f t="shared" si="3"/>
        <v>0</v>
      </c>
      <c r="J35" s="58"/>
      <c r="K35" s="58"/>
      <c r="L35" s="58"/>
      <c r="M35" s="59"/>
      <c r="N35" s="54">
        <f t="shared" si="10"/>
        <v>20</v>
      </c>
      <c r="O35" s="55"/>
      <c r="P35" s="56"/>
      <c r="Q35" s="57">
        <f t="shared" si="6"/>
        <v>0</v>
      </c>
      <c r="R35" s="58"/>
      <c r="S35" s="58"/>
      <c r="T35" s="58"/>
      <c r="U35" s="59"/>
      <c r="V35" s="57">
        <f t="shared" si="7"/>
        <v>0</v>
      </c>
      <c r="W35" s="58"/>
      <c r="X35" s="58"/>
      <c r="Y35" s="58"/>
      <c r="Z35" s="59"/>
      <c r="AA35" s="57">
        <f t="shared" si="4"/>
        <v>0</v>
      </c>
      <c r="AB35" s="58"/>
      <c r="AC35" s="58"/>
      <c r="AD35" s="58"/>
      <c r="AE35" s="59"/>
      <c r="AF35" s="57">
        <f t="shared" si="8"/>
        <v>0</v>
      </c>
      <c r="AG35" s="58"/>
      <c r="AH35" s="58"/>
      <c r="AI35" s="58"/>
      <c r="AJ35" s="59"/>
      <c r="AK35" s="7"/>
    </row>
    <row r="36" spans="2:37" ht="12" customHeight="1">
      <c r="B36" s="4"/>
      <c r="C36" s="27">
        <v>17</v>
      </c>
      <c r="D36" s="30">
        <f t="shared" si="5"/>
        <v>0</v>
      </c>
      <c r="E36" s="29">
        <f t="shared" si="9"/>
        <v>20</v>
      </c>
      <c r="F36" s="30">
        <f t="shared" si="0"/>
        <v>0</v>
      </c>
      <c r="G36" s="30">
        <f t="shared" si="1"/>
        <v>0</v>
      </c>
      <c r="H36" s="30">
        <f t="shared" si="2"/>
        <v>0</v>
      </c>
      <c r="I36" s="57">
        <f t="shared" si="3"/>
        <v>0</v>
      </c>
      <c r="J36" s="58"/>
      <c r="K36" s="58"/>
      <c r="L36" s="58"/>
      <c r="M36" s="59"/>
      <c r="N36" s="54">
        <f t="shared" si="10"/>
        <v>20</v>
      </c>
      <c r="O36" s="55"/>
      <c r="P36" s="56"/>
      <c r="Q36" s="57">
        <f t="shared" si="6"/>
        <v>0</v>
      </c>
      <c r="R36" s="58"/>
      <c r="S36" s="58"/>
      <c r="T36" s="58"/>
      <c r="U36" s="59"/>
      <c r="V36" s="57">
        <f t="shared" si="7"/>
        <v>0</v>
      </c>
      <c r="W36" s="58"/>
      <c r="X36" s="58"/>
      <c r="Y36" s="58"/>
      <c r="Z36" s="59"/>
      <c r="AA36" s="57">
        <f t="shared" si="4"/>
        <v>0</v>
      </c>
      <c r="AB36" s="58"/>
      <c r="AC36" s="58"/>
      <c r="AD36" s="58"/>
      <c r="AE36" s="59"/>
      <c r="AF36" s="57">
        <f t="shared" si="8"/>
        <v>0</v>
      </c>
      <c r="AG36" s="58"/>
      <c r="AH36" s="58"/>
      <c r="AI36" s="58"/>
      <c r="AJ36" s="59"/>
      <c r="AK36" s="7"/>
    </row>
    <row r="37" spans="2:37" ht="12" customHeight="1">
      <c r="B37" s="4"/>
      <c r="C37" s="27">
        <v>18</v>
      </c>
      <c r="D37" s="30">
        <f t="shared" si="5"/>
        <v>0</v>
      </c>
      <c r="E37" s="29">
        <f t="shared" si="9"/>
        <v>20</v>
      </c>
      <c r="F37" s="30">
        <f t="shared" si="0"/>
        <v>0</v>
      </c>
      <c r="G37" s="30">
        <f t="shared" si="1"/>
        <v>0</v>
      </c>
      <c r="H37" s="30">
        <f t="shared" si="2"/>
        <v>0</v>
      </c>
      <c r="I37" s="57">
        <f t="shared" si="3"/>
        <v>0</v>
      </c>
      <c r="J37" s="58"/>
      <c r="K37" s="58"/>
      <c r="L37" s="58"/>
      <c r="M37" s="59"/>
      <c r="N37" s="54">
        <f t="shared" si="10"/>
        <v>20</v>
      </c>
      <c r="O37" s="55"/>
      <c r="P37" s="56"/>
      <c r="Q37" s="57">
        <f t="shared" si="6"/>
        <v>0</v>
      </c>
      <c r="R37" s="58"/>
      <c r="S37" s="58"/>
      <c r="T37" s="58"/>
      <c r="U37" s="59"/>
      <c r="V37" s="57">
        <f t="shared" si="7"/>
        <v>0</v>
      </c>
      <c r="W37" s="58"/>
      <c r="X37" s="58"/>
      <c r="Y37" s="58"/>
      <c r="Z37" s="59"/>
      <c r="AA37" s="57">
        <f t="shared" si="4"/>
        <v>0</v>
      </c>
      <c r="AB37" s="58"/>
      <c r="AC37" s="58"/>
      <c r="AD37" s="58"/>
      <c r="AE37" s="59"/>
      <c r="AF37" s="57">
        <f t="shared" si="8"/>
        <v>0</v>
      </c>
      <c r="AG37" s="58"/>
      <c r="AH37" s="58"/>
      <c r="AI37" s="58"/>
      <c r="AJ37" s="59"/>
      <c r="AK37" s="7"/>
    </row>
    <row r="38" spans="2:37" ht="12" customHeight="1">
      <c r="B38" s="4"/>
      <c r="C38" s="27">
        <v>19</v>
      </c>
      <c r="D38" s="30">
        <f t="shared" si="5"/>
        <v>0</v>
      </c>
      <c r="E38" s="29">
        <f t="shared" si="9"/>
        <v>20</v>
      </c>
      <c r="F38" s="30">
        <f t="shared" si="0"/>
        <v>0</v>
      </c>
      <c r="G38" s="30">
        <f t="shared" si="1"/>
        <v>0</v>
      </c>
      <c r="H38" s="30">
        <f t="shared" si="2"/>
        <v>0</v>
      </c>
      <c r="I38" s="57">
        <f t="shared" si="3"/>
        <v>0</v>
      </c>
      <c r="J38" s="58"/>
      <c r="K38" s="58"/>
      <c r="L38" s="58"/>
      <c r="M38" s="59"/>
      <c r="N38" s="54">
        <f t="shared" si="10"/>
        <v>20</v>
      </c>
      <c r="O38" s="55"/>
      <c r="P38" s="56"/>
      <c r="Q38" s="57">
        <f t="shared" si="6"/>
        <v>0</v>
      </c>
      <c r="R38" s="58"/>
      <c r="S38" s="58"/>
      <c r="T38" s="58"/>
      <c r="U38" s="59"/>
      <c r="V38" s="57">
        <f t="shared" si="7"/>
        <v>0</v>
      </c>
      <c r="W38" s="58"/>
      <c r="X38" s="58"/>
      <c r="Y38" s="58"/>
      <c r="Z38" s="59"/>
      <c r="AA38" s="57">
        <f t="shared" si="4"/>
        <v>0</v>
      </c>
      <c r="AB38" s="58"/>
      <c r="AC38" s="58"/>
      <c r="AD38" s="58"/>
      <c r="AE38" s="59"/>
      <c r="AF38" s="57">
        <f t="shared" si="8"/>
        <v>0</v>
      </c>
      <c r="AG38" s="58"/>
      <c r="AH38" s="58"/>
      <c r="AI38" s="58"/>
      <c r="AJ38" s="59"/>
      <c r="AK38" s="7"/>
    </row>
    <row r="39" spans="2:37" ht="12" customHeight="1">
      <c r="B39" s="4"/>
      <c r="C39" s="27">
        <v>20</v>
      </c>
      <c r="D39" s="30">
        <f t="shared" si="5"/>
        <v>0</v>
      </c>
      <c r="E39" s="29">
        <f t="shared" si="9"/>
        <v>20</v>
      </c>
      <c r="F39" s="30">
        <f t="shared" si="0"/>
        <v>0</v>
      </c>
      <c r="G39" s="30">
        <f t="shared" si="1"/>
        <v>0</v>
      </c>
      <c r="H39" s="30">
        <f t="shared" si="2"/>
        <v>0</v>
      </c>
      <c r="I39" s="57">
        <f t="shared" si="3"/>
        <v>0</v>
      </c>
      <c r="J39" s="58"/>
      <c r="K39" s="58"/>
      <c r="L39" s="58"/>
      <c r="M39" s="59"/>
      <c r="N39" s="54">
        <f t="shared" si="10"/>
        <v>20</v>
      </c>
      <c r="O39" s="55"/>
      <c r="P39" s="56"/>
      <c r="Q39" s="57">
        <f t="shared" si="6"/>
        <v>0</v>
      </c>
      <c r="R39" s="58"/>
      <c r="S39" s="58"/>
      <c r="T39" s="58"/>
      <c r="U39" s="59"/>
      <c r="V39" s="57">
        <f t="shared" si="7"/>
        <v>0</v>
      </c>
      <c r="W39" s="58"/>
      <c r="X39" s="58"/>
      <c r="Y39" s="58"/>
      <c r="Z39" s="59"/>
      <c r="AA39" s="57">
        <f t="shared" si="4"/>
        <v>0</v>
      </c>
      <c r="AB39" s="58"/>
      <c r="AC39" s="58"/>
      <c r="AD39" s="58"/>
      <c r="AE39" s="59"/>
      <c r="AF39" s="57">
        <f t="shared" si="8"/>
        <v>0</v>
      </c>
      <c r="AG39" s="58"/>
      <c r="AH39" s="58"/>
      <c r="AI39" s="58"/>
      <c r="AJ39" s="59"/>
      <c r="AK39" s="7"/>
    </row>
    <row r="40" spans="2:37" ht="12" customHeight="1">
      <c r="B40" s="4"/>
      <c r="C40" s="27">
        <v>21</v>
      </c>
      <c r="D40" s="30">
        <f t="shared" si="5"/>
        <v>0</v>
      </c>
      <c r="E40" s="29">
        <f t="shared" si="9"/>
        <v>20</v>
      </c>
      <c r="F40" s="30">
        <f t="shared" si="0"/>
        <v>0</v>
      </c>
      <c r="G40" s="30">
        <f t="shared" si="1"/>
        <v>0</v>
      </c>
      <c r="H40" s="30">
        <f t="shared" si="2"/>
        <v>0</v>
      </c>
      <c r="I40" s="57">
        <f t="shared" si="3"/>
        <v>0</v>
      </c>
      <c r="J40" s="58"/>
      <c r="K40" s="58"/>
      <c r="L40" s="58"/>
      <c r="M40" s="59"/>
      <c r="N40" s="54">
        <f t="shared" si="10"/>
        <v>20</v>
      </c>
      <c r="O40" s="55"/>
      <c r="P40" s="56"/>
      <c r="Q40" s="57">
        <f t="shared" si="6"/>
        <v>0</v>
      </c>
      <c r="R40" s="58"/>
      <c r="S40" s="58"/>
      <c r="T40" s="58"/>
      <c r="U40" s="59"/>
      <c r="V40" s="57">
        <f t="shared" si="7"/>
        <v>0</v>
      </c>
      <c r="W40" s="58"/>
      <c r="X40" s="58"/>
      <c r="Y40" s="58"/>
      <c r="Z40" s="59"/>
      <c r="AA40" s="57">
        <f t="shared" si="4"/>
        <v>0</v>
      </c>
      <c r="AB40" s="58"/>
      <c r="AC40" s="58"/>
      <c r="AD40" s="58"/>
      <c r="AE40" s="59"/>
      <c r="AF40" s="57">
        <f t="shared" si="8"/>
        <v>0</v>
      </c>
      <c r="AG40" s="58"/>
      <c r="AH40" s="58"/>
      <c r="AI40" s="58"/>
      <c r="AJ40" s="59"/>
      <c r="AK40" s="7"/>
    </row>
    <row r="41" spans="2:37" ht="12" customHeight="1">
      <c r="B41" s="4"/>
      <c r="C41" s="27">
        <v>22</v>
      </c>
      <c r="D41" s="30">
        <f t="shared" si="5"/>
        <v>0</v>
      </c>
      <c r="E41" s="29">
        <f t="shared" si="9"/>
        <v>20</v>
      </c>
      <c r="F41" s="30">
        <f t="shared" si="0"/>
        <v>0</v>
      </c>
      <c r="G41" s="30">
        <f t="shared" si="1"/>
        <v>0</v>
      </c>
      <c r="H41" s="30">
        <f t="shared" si="2"/>
        <v>0</v>
      </c>
      <c r="I41" s="57">
        <f t="shared" si="3"/>
        <v>0</v>
      </c>
      <c r="J41" s="58"/>
      <c r="K41" s="58"/>
      <c r="L41" s="58"/>
      <c r="M41" s="59"/>
      <c r="N41" s="54">
        <f t="shared" si="10"/>
        <v>20</v>
      </c>
      <c r="O41" s="55"/>
      <c r="P41" s="56"/>
      <c r="Q41" s="57">
        <f t="shared" si="6"/>
        <v>0</v>
      </c>
      <c r="R41" s="58"/>
      <c r="S41" s="58"/>
      <c r="T41" s="58"/>
      <c r="U41" s="59"/>
      <c r="V41" s="57">
        <f t="shared" si="7"/>
        <v>0</v>
      </c>
      <c r="W41" s="58"/>
      <c r="X41" s="58"/>
      <c r="Y41" s="58"/>
      <c r="Z41" s="59"/>
      <c r="AA41" s="57">
        <f t="shared" si="4"/>
        <v>0</v>
      </c>
      <c r="AB41" s="58"/>
      <c r="AC41" s="58"/>
      <c r="AD41" s="58"/>
      <c r="AE41" s="59"/>
      <c r="AF41" s="57">
        <f t="shared" si="8"/>
        <v>0</v>
      </c>
      <c r="AG41" s="58"/>
      <c r="AH41" s="58"/>
      <c r="AI41" s="58"/>
      <c r="AJ41" s="59"/>
      <c r="AK41" s="7"/>
    </row>
    <row r="42" spans="2:37" ht="12" customHeight="1">
      <c r="B42" s="4"/>
      <c r="C42" s="27">
        <v>23</v>
      </c>
      <c r="D42" s="30">
        <f t="shared" si="5"/>
        <v>0</v>
      </c>
      <c r="E42" s="29">
        <f t="shared" si="9"/>
        <v>20</v>
      </c>
      <c r="F42" s="30">
        <f t="shared" si="0"/>
        <v>0</v>
      </c>
      <c r="G42" s="30">
        <f t="shared" si="1"/>
        <v>0</v>
      </c>
      <c r="H42" s="30">
        <f t="shared" si="2"/>
        <v>0</v>
      </c>
      <c r="I42" s="57">
        <f t="shared" si="3"/>
        <v>0</v>
      </c>
      <c r="J42" s="58"/>
      <c r="K42" s="58"/>
      <c r="L42" s="58"/>
      <c r="M42" s="59"/>
      <c r="N42" s="54">
        <f t="shared" si="10"/>
        <v>20</v>
      </c>
      <c r="O42" s="55"/>
      <c r="P42" s="56"/>
      <c r="Q42" s="57">
        <f t="shared" si="6"/>
        <v>0</v>
      </c>
      <c r="R42" s="58"/>
      <c r="S42" s="58"/>
      <c r="T42" s="58"/>
      <c r="U42" s="59"/>
      <c r="V42" s="57">
        <f t="shared" si="7"/>
        <v>0</v>
      </c>
      <c r="W42" s="58"/>
      <c r="X42" s="58"/>
      <c r="Y42" s="58"/>
      <c r="Z42" s="59"/>
      <c r="AA42" s="57">
        <f t="shared" si="4"/>
        <v>0</v>
      </c>
      <c r="AB42" s="58"/>
      <c r="AC42" s="58"/>
      <c r="AD42" s="58"/>
      <c r="AE42" s="59"/>
      <c r="AF42" s="57">
        <f t="shared" si="8"/>
        <v>0</v>
      </c>
      <c r="AG42" s="58"/>
      <c r="AH42" s="58"/>
      <c r="AI42" s="58"/>
      <c r="AJ42" s="59"/>
      <c r="AK42" s="7"/>
    </row>
    <row r="43" spans="2:37" ht="12" customHeight="1">
      <c r="B43" s="4"/>
      <c r="C43" s="27">
        <v>24</v>
      </c>
      <c r="D43" s="30">
        <f t="shared" si="5"/>
        <v>0</v>
      </c>
      <c r="E43" s="29">
        <f t="shared" si="9"/>
        <v>20</v>
      </c>
      <c r="F43" s="30">
        <f t="shared" si="0"/>
        <v>0</v>
      </c>
      <c r="G43" s="30">
        <f t="shared" si="1"/>
        <v>0</v>
      </c>
      <c r="H43" s="30">
        <f t="shared" si="2"/>
        <v>0</v>
      </c>
      <c r="I43" s="57">
        <f t="shared" si="3"/>
        <v>0</v>
      </c>
      <c r="J43" s="58"/>
      <c r="K43" s="58"/>
      <c r="L43" s="58"/>
      <c r="M43" s="59"/>
      <c r="N43" s="54">
        <f t="shared" si="10"/>
        <v>20</v>
      </c>
      <c r="O43" s="55"/>
      <c r="P43" s="56"/>
      <c r="Q43" s="57">
        <f t="shared" si="6"/>
        <v>0</v>
      </c>
      <c r="R43" s="58"/>
      <c r="S43" s="58"/>
      <c r="T43" s="58"/>
      <c r="U43" s="59"/>
      <c r="V43" s="57">
        <f t="shared" si="7"/>
        <v>0</v>
      </c>
      <c r="W43" s="58"/>
      <c r="X43" s="58"/>
      <c r="Y43" s="58"/>
      <c r="Z43" s="59"/>
      <c r="AA43" s="57">
        <f t="shared" si="4"/>
        <v>0</v>
      </c>
      <c r="AB43" s="58"/>
      <c r="AC43" s="58"/>
      <c r="AD43" s="58"/>
      <c r="AE43" s="59"/>
      <c r="AF43" s="57">
        <f t="shared" si="8"/>
        <v>0</v>
      </c>
      <c r="AG43" s="58"/>
      <c r="AH43" s="58"/>
      <c r="AI43" s="58"/>
      <c r="AJ43" s="59"/>
      <c r="AK43" s="7"/>
    </row>
    <row r="44" spans="2:37" ht="12" customHeight="1">
      <c r="B44" s="4"/>
      <c r="C44" s="26" t="s">
        <v>26</v>
      </c>
      <c r="D44" s="31">
        <f>SUM(D19:D43)</f>
        <v>15300</v>
      </c>
      <c r="E44" s="25" t="s">
        <v>0</v>
      </c>
      <c r="F44" s="31">
        <f>SUM(F19:F43)</f>
        <v>3060</v>
      </c>
      <c r="G44" s="31">
        <f t="shared" si="1"/>
        <v>18360</v>
      </c>
      <c r="H44" s="32" t="s">
        <v>0</v>
      </c>
      <c r="I44" s="76">
        <f>SUM(I19:M43)</f>
        <v>2227.5</v>
      </c>
      <c r="J44" s="77"/>
      <c r="K44" s="77"/>
      <c r="L44" s="77"/>
      <c r="M44" s="78"/>
      <c r="N44" s="79" t="s">
        <v>0</v>
      </c>
      <c r="O44" s="80"/>
      <c r="P44" s="81"/>
      <c r="Q44" s="76">
        <f>SUM(Q19:U43)</f>
        <v>445.5</v>
      </c>
      <c r="R44" s="77"/>
      <c r="S44" s="77"/>
      <c r="T44" s="77"/>
      <c r="U44" s="78"/>
      <c r="V44" s="76">
        <f>I44+Q44</f>
        <v>2673</v>
      </c>
      <c r="W44" s="77"/>
      <c r="X44" s="77"/>
      <c r="Y44" s="77"/>
      <c r="Z44" s="78"/>
      <c r="AA44" s="76">
        <f>SUM(AA19:AE43)</f>
        <v>18873</v>
      </c>
      <c r="AB44" s="77"/>
      <c r="AC44" s="77"/>
      <c r="AD44" s="77"/>
      <c r="AE44" s="78"/>
      <c r="AF44" s="76">
        <f>SUM(AF19:AJ43)</f>
        <v>15300</v>
      </c>
      <c r="AG44" s="77"/>
      <c r="AH44" s="77"/>
      <c r="AI44" s="77"/>
      <c r="AJ44" s="78"/>
      <c r="AK44" s="7"/>
    </row>
    <row r="45" spans="2:37" ht="12" customHeight="1">
      <c r="B45" s="4"/>
      <c r="C45" s="85" t="s">
        <v>7</v>
      </c>
      <c r="D45" s="86"/>
      <c r="E45" s="25"/>
      <c r="F45" s="32"/>
      <c r="G45" s="32"/>
      <c r="H45" s="31">
        <f>VLOOKUP($G$4,таблица,6,0)</f>
        <v>3240</v>
      </c>
      <c r="I45" s="82"/>
      <c r="J45" s="83"/>
      <c r="K45" s="83"/>
      <c r="L45" s="83"/>
      <c r="M45" s="84"/>
      <c r="N45" s="79"/>
      <c r="O45" s="80"/>
      <c r="P45" s="81"/>
      <c r="Q45" s="82"/>
      <c r="R45" s="83"/>
      <c r="S45" s="83"/>
      <c r="T45" s="83"/>
      <c r="U45" s="84"/>
      <c r="V45" s="82"/>
      <c r="W45" s="83"/>
      <c r="X45" s="83"/>
      <c r="Y45" s="83"/>
      <c r="Z45" s="84"/>
      <c r="AA45" s="76">
        <f>H45</f>
        <v>3240</v>
      </c>
      <c r="AB45" s="77"/>
      <c r="AC45" s="77"/>
      <c r="AD45" s="77"/>
      <c r="AE45" s="78"/>
      <c r="AF45" s="82"/>
      <c r="AG45" s="83"/>
      <c r="AH45" s="83"/>
      <c r="AI45" s="83"/>
      <c r="AJ45" s="84"/>
      <c r="AK45" s="7"/>
    </row>
    <row r="46" spans="2:37" ht="12" customHeight="1">
      <c r="B46" s="4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7"/>
    </row>
    <row r="47" spans="2:37" ht="12" customHeight="1">
      <c r="B47" s="4"/>
      <c r="C47" s="18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7"/>
    </row>
    <row r="48" spans="2:37" ht="12" customHeight="1">
      <c r="B48" s="4"/>
      <c r="C48" s="19"/>
      <c r="D48" s="16"/>
      <c r="E48" s="16"/>
      <c r="F48" s="16"/>
      <c r="G48" s="16"/>
      <c r="H48" s="16"/>
      <c r="I48" s="16"/>
      <c r="J48" s="16"/>
      <c r="K48" s="16"/>
      <c r="L48" s="16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7"/>
    </row>
    <row r="49" spans="2:37" ht="12" customHeight="1">
      <c r="B49" s="4"/>
      <c r="C49" s="19"/>
      <c r="D49" s="20"/>
      <c r="E49" s="20"/>
      <c r="F49" s="20"/>
      <c r="G49" s="20"/>
      <c r="H49" s="20"/>
      <c r="I49" s="20"/>
      <c r="J49" s="20"/>
      <c r="K49" s="20"/>
      <c r="L49" s="20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11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7"/>
    </row>
    <row r="50" spans="2:37" ht="10.5" customHeight="1" thickBot="1">
      <c r="B50" s="8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10"/>
    </row>
    <row r="51" spans="18:19" ht="10.5" customHeight="1">
      <c r="R51" s="5"/>
      <c r="S51" s="5"/>
    </row>
    <row r="52" spans="18:19" ht="10.5" customHeight="1">
      <c r="R52" s="5"/>
      <c r="S52" s="5"/>
    </row>
    <row r="53" ht="10.5" customHeight="1"/>
    <row r="54" ht="10.5" customHeight="1"/>
    <row r="55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spans="18:19" ht="10.5" customHeight="1">
      <c r="R122" s="5"/>
      <c r="S122" s="5"/>
    </row>
    <row r="123" spans="18:19" ht="10.5" customHeight="1">
      <c r="R123" s="5"/>
      <c r="S123" s="5"/>
    </row>
    <row r="124" spans="18:19" ht="10.5" customHeight="1">
      <c r="R124" s="5"/>
      <c r="S124" s="5"/>
    </row>
    <row r="125" spans="18:19" ht="10.5" customHeight="1">
      <c r="R125" s="5"/>
      <c r="S125" s="5"/>
    </row>
    <row r="126" spans="18:19" ht="10.5" customHeight="1">
      <c r="R126" s="5"/>
      <c r="S126" s="5"/>
    </row>
    <row r="127" spans="18:19" ht="10.5" customHeight="1">
      <c r="R127" s="5"/>
      <c r="S127" s="5"/>
    </row>
    <row r="128" spans="18:19" ht="10.5" customHeight="1">
      <c r="R128" s="5"/>
      <c r="S128" s="5"/>
    </row>
    <row r="129" spans="18:19" ht="10.5" customHeight="1">
      <c r="R129" s="5"/>
      <c r="S129" s="5"/>
    </row>
    <row r="130" spans="18:19" ht="10.5" customHeight="1">
      <c r="R130" s="5"/>
      <c r="S130" s="5"/>
    </row>
    <row r="131" spans="18:19" ht="10.5" customHeight="1">
      <c r="R131" s="5"/>
      <c r="S131" s="5"/>
    </row>
    <row r="132" spans="18:19" ht="10.5" customHeight="1">
      <c r="R132" s="5"/>
      <c r="S132" s="5"/>
    </row>
    <row r="133" spans="18:19" ht="10.5" customHeight="1">
      <c r="R133" s="5"/>
      <c r="S133" s="5"/>
    </row>
    <row r="134" spans="18:19" ht="10.5" customHeight="1">
      <c r="R134" s="5"/>
      <c r="S134" s="5"/>
    </row>
    <row r="135" spans="18:19" ht="10.5" customHeight="1">
      <c r="R135" s="5"/>
      <c r="S135" s="5"/>
    </row>
    <row r="136" spans="18:19" ht="10.5" customHeight="1">
      <c r="R136" s="5"/>
      <c r="S136" s="5"/>
    </row>
    <row r="137" spans="18:19" ht="10.5" customHeight="1">
      <c r="R137" s="5"/>
      <c r="S137" s="5"/>
    </row>
    <row r="138" spans="18:19" ht="10.5" customHeight="1">
      <c r="R138" s="5"/>
      <c r="S138" s="5"/>
    </row>
    <row r="139" spans="18:19" ht="10.5" customHeight="1">
      <c r="R139" s="5"/>
      <c r="S139" s="5"/>
    </row>
    <row r="140" spans="18:19" ht="10.5" customHeight="1">
      <c r="R140" s="5"/>
      <c r="S140" s="5"/>
    </row>
    <row r="141" spans="18:19" ht="10.5" customHeight="1">
      <c r="R141" s="5"/>
      <c r="S141" s="5"/>
    </row>
    <row r="142" spans="18:19" ht="10.5" customHeight="1">
      <c r="R142" s="5"/>
      <c r="S142" s="5"/>
    </row>
    <row r="143" spans="18:19" ht="10.5" customHeight="1">
      <c r="R143" s="5"/>
      <c r="S143" s="5"/>
    </row>
    <row r="144" spans="18:19" ht="10.5" customHeight="1">
      <c r="R144" s="5"/>
      <c r="S144" s="5"/>
    </row>
    <row r="145" spans="18:19" ht="10.5" customHeight="1">
      <c r="R145" s="5"/>
      <c r="S145" s="5"/>
    </row>
    <row r="146" spans="18:19" ht="12" customHeight="1">
      <c r="R146" s="5"/>
      <c r="S146" s="5"/>
    </row>
    <row r="147" spans="18:19" ht="12" customHeight="1">
      <c r="R147" s="5"/>
      <c r="S147" s="5"/>
    </row>
    <row r="148" spans="18:19" ht="12" customHeight="1">
      <c r="R148" s="5"/>
      <c r="S148" s="5"/>
    </row>
    <row r="149" spans="18:19" ht="12" customHeight="1">
      <c r="R149" s="5"/>
      <c r="S149" s="5"/>
    </row>
    <row r="150" spans="18:19" ht="12" customHeight="1">
      <c r="R150" s="5"/>
      <c r="S150" s="5"/>
    </row>
    <row r="151" spans="18:19" ht="12" customHeight="1">
      <c r="R151" s="5"/>
      <c r="S151" s="5"/>
    </row>
    <row r="152" spans="18:19" ht="12" customHeight="1">
      <c r="R152" s="5"/>
      <c r="S152" s="5"/>
    </row>
    <row r="153" spans="18:19" ht="12" customHeight="1">
      <c r="R153" s="5"/>
      <c r="S153" s="5"/>
    </row>
    <row r="154" spans="18:19" ht="12" customHeight="1">
      <c r="R154" s="5"/>
      <c r="S154" s="5"/>
    </row>
    <row r="155" spans="18:19" ht="12" customHeight="1">
      <c r="R155" s="5"/>
      <c r="S155" s="5"/>
    </row>
    <row r="156" spans="18:19" ht="12" customHeight="1">
      <c r="R156" s="5"/>
      <c r="S156" s="5"/>
    </row>
    <row r="157" spans="18:19" ht="12" customHeight="1">
      <c r="R157" s="5"/>
      <c r="S157" s="5"/>
    </row>
    <row r="158" spans="18:19" ht="12" customHeight="1">
      <c r="R158" s="5"/>
      <c r="S158" s="5"/>
    </row>
    <row r="159" spans="18:19" ht="12" customHeight="1">
      <c r="R159" s="5"/>
      <c r="S159" s="5"/>
    </row>
    <row r="160" spans="18:19" ht="12" customHeight="1">
      <c r="R160" s="5"/>
      <c r="S160" s="5"/>
    </row>
    <row r="161" spans="18:19" ht="12" customHeight="1">
      <c r="R161" s="5"/>
      <c r="S161" s="5"/>
    </row>
    <row r="162" spans="18:19" ht="12" customHeight="1">
      <c r="R162" s="5"/>
      <c r="S162" s="5"/>
    </row>
    <row r="163" spans="18:19" ht="12" customHeight="1">
      <c r="R163" s="5"/>
      <c r="S163" s="5"/>
    </row>
    <row r="164" spans="18:19" ht="12" customHeight="1">
      <c r="R164" s="5"/>
      <c r="S164" s="5"/>
    </row>
  </sheetData>
  <sheetProtection/>
  <mergeCells count="209">
    <mergeCell ref="C45:D45"/>
    <mergeCell ref="I45:M45"/>
    <mergeCell ref="N45:P45"/>
    <mergeCell ref="Q45:U45"/>
    <mergeCell ref="V45:Z45"/>
    <mergeCell ref="AA45:AE45"/>
    <mergeCell ref="AF45:AJ45"/>
    <mergeCell ref="I44:M44"/>
    <mergeCell ref="N44:P44"/>
    <mergeCell ref="N43:P43"/>
    <mergeCell ref="V44:Z44"/>
    <mergeCell ref="AA44:AE44"/>
    <mergeCell ref="AF44:AJ44"/>
    <mergeCell ref="AF43:AJ43"/>
    <mergeCell ref="I43:M43"/>
    <mergeCell ref="Q43:U43"/>
    <mergeCell ref="Q44:U44"/>
    <mergeCell ref="V43:Z43"/>
    <mergeCell ref="AA43:AE43"/>
    <mergeCell ref="I42:M42"/>
    <mergeCell ref="N42:P42"/>
    <mergeCell ref="Q42:U42"/>
    <mergeCell ref="B1:AK1"/>
    <mergeCell ref="AF42:AJ42"/>
    <mergeCell ref="V42:Z42"/>
    <mergeCell ref="AA42:AE42"/>
    <mergeCell ref="AA40:AE40"/>
    <mergeCell ref="AF40:AJ40"/>
    <mergeCell ref="AA41:AE41"/>
    <mergeCell ref="AF41:AJ41"/>
    <mergeCell ref="I40:M40"/>
    <mergeCell ref="N40:P40"/>
    <mergeCell ref="Q40:U40"/>
    <mergeCell ref="V40:Z40"/>
    <mergeCell ref="I41:M41"/>
    <mergeCell ref="N41:P41"/>
    <mergeCell ref="Q41:U41"/>
    <mergeCell ref="V41:Z41"/>
    <mergeCell ref="I39:M39"/>
    <mergeCell ref="N39:P39"/>
    <mergeCell ref="Q39:U39"/>
    <mergeCell ref="V39:Z39"/>
    <mergeCell ref="Q38:U38"/>
    <mergeCell ref="V38:Z38"/>
    <mergeCell ref="AA36:AE36"/>
    <mergeCell ref="AF36:AJ36"/>
    <mergeCell ref="AA37:AE37"/>
    <mergeCell ref="AF37:AJ37"/>
    <mergeCell ref="AA39:AE39"/>
    <mergeCell ref="AF39:AJ39"/>
    <mergeCell ref="AA38:AE38"/>
    <mergeCell ref="AF38:AJ38"/>
    <mergeCell ref="I37:M37"/>
    <mergeCell ref="N37:P37"/>
    <mergeCell ref="Q37:U37"/>
    <mergeCell ref="V37:Z37"/>
    <mergeCell ref="I38:M38"/>
    <mergeCell ref="N38:P38"/>
    <mergeCell ref="I35:M35"/>
    <mergeCell ref="N35:P35"/>
    <mergeCell ref="Q35:U35"/>
    <mergeCell ref="V36:Z36"/>
    <mergeCell ref="I36:M36"/>
    <mergeCell ref="N36:P36"/>
    <mergeCell ref="Q36:U36"/>
    <mergeCell ref="V34:Z34"/>
    <mergeCell ref="N34:P34"/>
    <mergeCell ref="AA34:AE34"/>
    <mergeCell ref="I33:M33"/>
    <mergeCell ref="N33:P33"/>
    <mergeCell ref="AF33:AJ33"/>
    <mergeCell ref="AF34:AJ34"/>
    <mergeCell ref="Q34:U34"/>
    <mergeCell ref="I32:M32"/>
    <mergeCell ref="V32:Z32"/>
    <mergeCell ref="AF35:AJ35"/>
    <mergeCell ref="AF32:AJ32"/>
    <mergeCell ref="I34:M34"/>
    <mergeCell ref="Q33:U33"/>
    <mergeCell ref="V33:Z33"/>
    <mergeCell ref="AA33:AE33"/>
    <mergeCell ref="V35:Z35"/>
    <mergeCell ref="AA35:AE35"/>
    <mergeCell ref="AA32:AE32"/>
    <mergeCell ref="V31:Z31"/>
    <mergeCell ref="AA31:AE31"/>
    <mergeCell ref="AA30:AE30"/>
    <mergeCell ref="N32:P32"/>
    <mergeCell ref="Q32:U32"/>
    <mergeCell ref="AF30:AJ30"/>
    <mergeCell ref="I31:M31"/>
    <mergeCell ref="N31:P31"/>
    <mergeCell ref="Q31:U31"/>
    <mergeCell ref="AF31:AJ31"/>
    <mergeCell ref="I30:M30"/>
    <mergeCell ref="N30:P30"/>
    <mergeCell ref="Q30:U30"/>
    <mergeCell ref="V30:Z30"/>
    <mergeCell ref="I28:M28"/>
    <mergeCell ref="N28:P28"/>
    <mergeCell ref="I29:M29"/>
    <mergeCell ref="N29:P29"/>
    <mergeCell ref="Q29:U29"/>
    <mergeCell ref="V29:Z29"/>
    <mergeCell ref="Q28:U28"/>
    <mergeCell ref="V28:Z28"/>
    <mergeCell ref="AA26:AE26"/>
    <mergeCell ref="AF26:AJ26"/>
    <mergeCell ref="AA27:AE27"/>
    <mergeCell ref="AF27:AJ27"/>
    <mergeCell ref="AA29:AE29"/>
    <mergeCell ref="AF29:AJ29"/>
    <mergeCell ref="I26:M26"/>
    <mergeCell ref="N26:P26"/>
    <mergeCell ref="Q26:U26"/>
    <mergeCell ref="V26:Z26"/>
    <mergeCell ref="AA28:AE28"/>
    <mergeCell ref="AF28:AJ28"/>
    <mergeCell ref="I27:M27"/>
    <mergeCell ref="N27:P27"/>
    <mergeCell ref="Q27:U27"/>
    <mergeCell ref="V27:Z27"/>
    <mergeCell ref="V24:Z24"/>
    <mergeCell ref="AA24:AE24"/>
    <mergeCell ref="AF24:AJ24"/>
    <mergeCell ref="I25:M25"/>
    <mergeCell ref="N25:P25"/>
    <mergeCell ref="Q25:U25"/>
    <mergeCell ref="V25:Z25"/>
    <mergeCell ref="AA25:AE25"/>
    <mergeCell ref="AF25:AJ25"/>
    <mergeCell ref="I24:M24"/>
    <mergeCell ref="V22:Z22"/>
    <mergeCell ref="AA22:AE22"/>
    <mergeCell ref="AF22:AJ22"/>
    <mergeCell ref="I23:M23"/>
    <mergeCell ref="N23:P23"/>
    <mergeCell ref="Q23:U23"/>
    <mergeCell ref="V23:Z23"/>
    <mergeCell ref="AA23:AE23"/>
    <mergeCell ref="AF23:AJ23"/>
    <mergeCell ref="AF20:AJ20"/>
    <mergeCell ref="I21:M21"/>
    <mergeCell ref="N21:P21"/>
    <mergeCell ref="Q21:U21"/>
    <mergeCell ref="V21:Z21"/>
    <mergeCell ref="AA21:AE21"/>
    <mergeCell ref="AF21:AJ21"/>
    <mergeCell ref="I20:M20"/>
    <mergeCell ref="N20:P20"/>
    <mergeCell ref="Q20:U20"/>
    <mergeCell ref="AF13:AJ17"/>
    <mergeCell ref="I19:M19"/>
    <mergeCell ref="Q19:U19"/>
    <mergeCell ref="V19:Z19"/>
    <mergeCell ref="AA19:AE19"/>
    <mergeCell ref="AF19:AJ19"/>
    <mergeCell ref="N19:P19"/>
    <mergeCell ref="V13:Z17"/>
    <mergeCell ref="AA13:AE17"/>
    <mergeCell ref="N13:P17"/>
    <mergeCell ref="V20:Z20"/>
    <mergeCell ref="AA20:AE20"/>
    <mergeCell ref="I22:M22"/>
    <mergeCell ref="H13:H17"/>
    <mergeCell ref="I13:M17"/>
    <mergeCell ref="Q13:U17"/>
    <mergeCell ref="N22:P22"/>
    <mergeCell ref="Q22:U22"/>
    <mergeCell ref="V18:Z18"/>
    <mergeCell ref="AA18:AE18"/>
    <mergeCell ref="N24:P24"/>
    <mergeCell ref="Q24:U24"/>
    <mergeCell ref="I7:N7"/>
    <mergeCell ref="I8:N8"/>
    <mergeCell ref="I9:N9"/>
    <mergeCell ref="I10:N10"/>
    <mergeCell ref="I18:M18"/>
    <mergeCell ref="N18:P18"/>
    <mergeCell ref="Q18:U18"/>
    <mergeCell ref="I6:N6"/>
    <mergeCell ref="C7:F7"/>
    <mergeCell ref="C8:F8"/>
    <mergeCell ref="C9:F9"/>
    <mergeCell ref="C10:F10"/>
    <mergeCell ref="G7:H7"/>
    <mergeCell ref="G8:H8"/>
    <mergeCell ref="G9:H9"/>
    <mergeCell ref="G10:H10"/>
    <mergeCell ref="G13:G17"/>
    <mergeCell ref="B2:AK2"/>
    <mergeCell ref="C4:F4"/>
    <mergeCell ref="C5:F5"/>
    <mergeCell ref="C6:F6"/>
    <mergeCell ref="G4:H4"/>
    <mergeCell ref="G5:H5"/>
    <mergeCell ref="G6:H6"/>
    <mergeCell ref="I4:N4"/>
    <mergeCell ref="I5:N5"/>
    <mergeCell ref="AF18:AJ18"/>
    <mergeCell ref="AU10:BC10"/>
    <mergeCell ref="AW14:BE14"/>
    <mergeCell ref="C11:F11"/>
    <mergeCell ref="G11:H11"/>
    <mergeCell ref="I11:N11"/>
    <mergeCell ref="C13:C17"/>
    <mergeCell ref="D13:D17"/>
    <mergeCell ref="E13:E17"/>
    <mergeCell ref="F13:F17"/>
  </mergeCells>
  <printOptions/>
  <pageMargins left="0.7874015748031497" right="0.1968503937007874" top="0.3937007874015748" bottom="0.3937007874015748" header="0.1968503937007874" footer="0.1968503937007874"/>
  <pageSetup horizontalDpi="600" verticalDpi="600" orientation="landscape" paperSize="9" r:id="rId3"/>
  <headerFooter alignWithMargins="0">
    <oddFooter>&amp;L&amp;"Tahoma,обычный"&amp;6© ИПС ЭКСПЕРТ&amp;C&amp;"Tahoma,обычный"&amp;6(017) 354 78 92, 354 78 76&amp;R&amp;"Tahoma,обычный"&amp;6www.expert.by</oddFooter>
  </headerFooter>
  <rowBreaks count="1" manualBreakCount="1">
    <brk id="49" min="2" max="57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ОДО "Экспертцентр"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ОДО "Экспертцентр"</dc:creator>
  <cp:keywords/>
  <dc:description/>
  <cp:lastModifiedBy>Козарез Алексей</cp:lastModifiedBy>
  <cp:lastPrinted>2011-07-08T12:59:02Z</cp:lastPrinted>
  <dcterms:created xsi:type="dcterms:W3CDTF">2003-10-18T11:05:50Z</dcterms:created>
  <dcterms:modified xsi:type="dcterms:W3CDTF">2021-03-17T10:20:24Z</dcterms:modified>
  <cp:category/>
  <cp:version/>
  <cp:contentType/>
  <cp:contentStatus/>
</cp:coreProperties>
</file>