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Калькуляция" sheetId="1" r:id="rId1"/>
    <sheet name="расшифровка ОХР" sheetId="2" r:id="rId2"/>
    <sheet name="предельные нормы рентабельности" sheetId="3" r:id="rId3"/>
  </sheets>
  <definedNames>
    <definedName name="_xlnm.Print_Area" localSheetId="0">'Калькуляция'!$C$4:$L$43</definedName>
    <definedName name="_xlnm.Print_Area" localSheetId="2">'предельные нормы рентабельности'!$B$2:$H$18</definedName>
    <definedName name="_xlnm.Print_Area" localSheetId="1">'расшифровка ОХР'!$B$2:$F$25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</authors>
  <commentList>
    <comment ref="D25" authorId="0">
      <text>
        <r>
          <rPr>
            <sz val="8"/>
            <rFont val="Tahoma"/>
            <family val="2"/>
          </rPr>
          <t>взято значение 34%, для изменения, измените значение в ячейке а25</t>
        </r>
      </text>
    </comment>
    <comment ref="D26" authorId="0">
      <text>
        <r>
          <rPr>
            <sz val="8"/>
            <rFont val="Tahoma"/>
            <family val="2"/>
          </rPr>
          <t>взято значение 1%, для изменения, измените значение в ячейке а26</t>
        </r>
      </text>
    </comment>
    <comment ref="D35" authorId="0">
      <text>
        <r>
          <rPr>
            <sz val="8"/>
            <rFont val="Tahoma"/>
            <family val="2"/>
          </rPr>
          <t>взято значение 12%, измените значение в ячейке а35</t>
        </r>
      </text>
    </comment>
    <comment ref="M3" authorId="0">
      <text>
        <r>
          <rPr>
            <b/>
            <sz val="8"/>
            <rFont val="Tahoma"/>
            <family val="2"/>
          </rPr>
          <t>Калькуляция применима для нужд энергоснабжающей организации, не входящей в состав Белорусского государственного энергетического концерна и Министерства жилищно-коммунального хозяйства Республики Беларусь</t>
        </r>
      </text>
    </comment>
    <comment ref="D37" authorId="0">
      <text>
        <r>
          <rPr>
            <sz val="8"/>
            <rFont val="Tahoma"/>
            <family val="2"/>
          </rPr>
          <t>взята ставка НДС 20%, для изменения ставки измените значение в ячейке а37</t>
        </r>
      </text>
    </comment>
  </commentList>
</comments>
</file>

<file path=xl/comments2.xml><?xml version="1.0" encoding="utf-8"?>
<comments xmlns="http://schemas.openxmlformats.org/spreadsheetml/2006/main">
  <authors>
    <author>Краснянский Евгений</author>
  </authors>
  <commentList>
    <comment ref="D8" authorId="0">
      <text>
        <r>
          <rPr>
            <sz val="8"/>
            <rFont val="Tahoma"/>
            <family val="2"/>
          </rPr>
          <t>взято значение 34%, для изменения, измените значение в ячейке а8</t>
        </r>
      </text>
    </comment>
    <comment ref="D9" authorId="0">
      <text>
        <r>
          <rPr>
            <sz val="8"/>
            <rFont val="Tahoma"/>
            <family val="2"/>
          </rPr>
          <t>взято значение 1%, для изменения, измените значение в ячейке а9</t>
        </r>
      </text>
    </comment>
    <comment ref="D12" authorId="0">
      <text>
        <r>
          <rPr>
            <sz val="8"/>
            <rFont val="Tahoma"/>
            <family val="2"/>
          </rPr>
          <t>взято значение 34%, для изменения, измените значение в ячейке а12</t>
        </r>
      </text>
    </comment>
    <comment ref="D13" authorId="0">
      <text>
        <r>
          <rPr>
            <sz val="8"/>
            <rFont val="Tahoma"/>
            <family val="2"/>
          </rPr>
          <t>взято значение 1%, для изменения, измените значение в ячейке а13</t>
        </r>
      </text>
    </comment>
  </commentList>
</comments>
</file>

<file path=xl/sharedStrings.xml><?xml version="1.0" encoding="utf-8"?>
<sst xmlns="http://schemas.openxmlformats.org/spreadsheetml/2006/main" count="111" uniqueCount="93">
  <si>
    <t>(подпись)</t>
  </si>
  <si>
    <t>№ п/п</t>
  </si>
  <si>
    <t>УТВЕРЖДАЮ</t>
  </si>
  <si>
    <t>Руководитель</t>
  </si>
  <si>
    <t>(И.О.Фамилия)</t>
  </si>
  <si>
    <t>ПЛАНОВАЯ КАЛЬКУЛЯЦИЯ</t>
  </si>
  <si>
    <t>Наименования статей затрат</t>
  </si>
  <si>
    <t xml:space="preserve">Основная заработная плата </t>
  </si>
  <si>
    <t xml:space="preserve">Начисления на оплату труда: </t>
  </si>
  <si>
    <t>отчисления в Фонд социальной защиты населения Министерства труда и социальной защиты Республики Беларусь</t>
  </si>
  <si>
    <t xml:space="preserve">страховой взнос по обязательному страхованию от несчастных случаев на производстве и профессиональных заболеваний </t>
  </si>
  <si>
    <t>Главный бухгалтер</t>
  </si>
  <si>
    <t xml:space="preserve">Экономист </t>
  </si>
  <si>
    <t>Синий цвет цифр обозначает, что заполнение данных ячеек происходит автоматически.</t>
  </si>
  <si>
    <t>Должность</t>
  </si>
  <si>
    <t>Заработная плата административно-управленческого персонала</t>
  </si>
  <si>
    <t xml:space="preserve">Начисления на оплату труда административно-управленческого персонала: </t>
  </si>
  <si>
    <t>2.1</t>
  </si>
  <si>
    <t>2.2</t>
  </si>
  <si>
    <t>Амортизация зданий, сооружений и инвентаря</t>
  </si>
  <si>
    <t>Ремонт зданий, сооружений и инвентаря</t>
  </si>
  <si>
    <t>Испытания, опыты и исследования</t>
  </si>
  <si>
    <t>Рационализация и изобретательство</t>
  </si>
  <si>
    <t>Затраты на мероприятия по охране труда общехозяйственного назначения</t>
  </si>
  <si>
    <t>Износ и ремонт отдельных предметов в составе оборотных средств</t>
  </si>
  <si>
    <t>Прочие расходы</t>
  </si>
  <si>
    <t xml:space="preserve">Сумма основной заработной платы производственных рабочих </t>
  </si>
  <si>
    <t xml:space="preserve">Материальные затраты </t>
  </si>
  <si>
    <t>Амортизация</t>
  </si>
  <si>
    <t>зданий</t>
  </si>
  <si>
    <t>обрудования</t>
  </si>
  <si>
    <t xml:space="preserve">Полная себестоимость производства </t>
  </si>
  <si>
    <t xml:space="preserve">Тариф без НДС </t>
  </si>
  <si>
    <t>Сумма (тыс. руб.)</t>
  </si>
  <si>
    <t>Содержание зданий, сооружений и инвентаря</t>
  </si>
  <si>
    <t>Сумма, (тыс. руб.)</t>
  </si>
  <si>
    <t>4.1</t>
  </si>
  <si>
    <t>4.2</t>
  </si>
  <si>
    <t>ВНИМАНИЕ!: Калькуляция применима для нужд энергоснабжающей организации, не входящей в состав Белорусского государственного энергетического концерна и Министерства жилищно-коммунального хозяйства Республики Беларусь</t>
  </si>
  <si>
    <t xml:space="preserve">уголь            </t>
  </si>
  <si>
    <t xml:space="preserve">электроэнергия                             </t>
  </si>
  <si>
    <t xml:space="preserve">вода                       </t>
  </si>
  <si>
    <t>материалы</t>
  </si>
  <si>
    <t>1.1</t>
  </si>
  <si>
    <t>1.2</t>
  </si>
  <si>
    <t>1.3</t>
  </si>
  <si>
    <t>1.4</t>
  </si>
  <si>
    <t>Общепроизводственные расходы</t>
  </si>
  <si>
    <t>Начисления на оплату труда прочего персонала неуправленческого характера:</t>
  </si>
  <si>
    <t>Заработная плата прочего персонала неуправленческого характера</t>
  </si>
  <si>
    <t>Итого</t>
  </si>
  <si>
    <t>Расшифровка общехозяйственных расходов за полугодие</t>
  </si>
  <si>
    <t>Процент соотнесения общепроизводственных расходов и заработной платы основных производственных рабочих</t>
  </si>
  <si>
    <t>Плановый объем производства, Гкал</t>
  </si>
  <si>
    <t>Себестоимость производства 1 Гкал</t>
  </si>
  <si>
    <t>(И.О. Фамилия)</t>
  </si>
  <si>
    <t xml:space="preserve">(наименование юридического лица или </t>
  </si>
  <si>
    <t>индивидуального предпринимателя)</t>
  </si>
  <si>
    <t>"_______"</t>
  </si>
  <si>
    <t>20______г.</t>
  </si>
  <si>
    <t>Нормативно-правовой акт регулирующий ценообразование</t>
  </si>
  <si>
    <t>Наименование субъектов ценообразования</t>
  </si>
  <si>
    <t>Наименование товаров (работ, услуг)</t>
  </si>
  <si>
    <t>Предельный норматив рентабельности к полной себестоимости, %</t>
  </si>
  <si>
    <t xml:space="preserve">Брестская </t>
  </si>
  <si>
    <t>Юридические лица и индивидуальные предприниматели, кроме организаций Брестского областного унитарного предприятия «Управление жилищно-коммунального хозяйства» и филиалов Брестского республиканского  унитарного предприятия электроэнергетики «Брестэнерго»</t>
  </si>
  <si>
    <t>Витебская</t>
  </si>
  <si>
    <t>Юридические лица и индивидуальные предприниматели, кроме организаций системы Министерства жилищно-коммунального хозяйства Республики Беларусь.</t>
  </si>
  <si>
    <t>Гомельская</t>
  </si>
  <si>
    <t>Энергоснабжающие организации, не входящие в состав Белорусского государственного энергетического концерна и Министерства жилищно-коммунального хозяйства Республики Беларусь</t>
  </si>
  <si>
    <t>Услуги по теплоснабжению для юридических лиц</t>
  </si>
  <si>
    <t>Гродненская</t>
  </si>
  <si>
    <t>Юридические лица и индивидуальные предприниматели</t>
  </si>
  <si>
    <t>Минская</t>
  </si>
  <si>
    <t>г. Минск</t>
  </si>
  <si>
    <t>прочим организациям</t>
  </si>
  <si>
    <t>Область</t>
  </si>
  <si>
    <t xml:space="preserve">Тепловая энергия, отпускаемая юридическим лицам и индивидуальным предпринимателям (кроме бюджетных организаций, жилищного фонда организаций различных форм собственности, домов жилищно-строительных кооперативов, молодежных жилищных комплексов и товариществ собственников, общежитий квартирного и коечного типов, организаций и структурных подразделений жилищно-коммунального хозяйства по обслуживаемому жилищному фонду и собственников частных жилых домов, религиозных организаций)
</t>
  </si>
  <si>
    <t xml:space="preserve">Тепловая энергия, отпускаемая бюджетным организациям, организациям и структурным подразделениям жилищно-коммунального хозяйства по обслуживаемому жилищному фонду
</t>
  </si>
  <si>
    <t>Решение Брестского областного исполнительного комитета от 18 июля 2008 г. № 564 «О прямом (административном) регулировании цен (тарифов)» (с изменениями и дополнениями)</t>
  </si>
  <si>
    <t>Тепловая энергия (за исключением тепловой энергии, тарифы на которую регулируются Советом Министров Республики Беларусь (по согласованию с Президентом Республики Беларусь) и Министерством экономики Республики Беларусь),  реализуемая юридическим лицам (кроме бюджетных организаций).</t>
  </si>
  <si>
    <t>Тепловая энергия (за исключением тепловой энергии, тарифы на которую регулируются Советом Министров Республики Беларусь (по согласованию с Президентом Республики Беларусь) и Министерством экономики Республики Беларусь), реализуемая бюджетным организациям</t>
  </si>
  <si>
    <t>Решение Гомельского областного исполнительного комитета от 29 января 2004 г. № 45 «Об утверждении перечня товаров (работ, услуг), по которым осуществляется регулирование цен (тарифов)» (с изменениями и дополнениями)</t>
  </si>
  <si>
    <t>Решение Витебского областного исполнительного комитета от 20 июля 2009 г. № 462 «О порядке регулирования цен (тарифов) на товары (работы, услуги) и внесении изменений в решение Витебского областного исполнительного комитета от 17 мая 2008 г. № 387»  (с изменениями и дополнениями)</t>
  </si>
  <si>
    <t>Решение Гродненского областного исполнительного комитета от 20 июля 2009 г. № 507 «О государственном регулировании цен (тарифов) на товары (работы, услуги)»</t>
  </si>
  <si>
    <t>Тепловая энергия (за исключением тепловой энергии, тарифы на которую регулируются Советом Министров Республики Беларусь (по согласованию с Президентом Республики Беларусь) и Министерством экономики), отпускаемая юридическим лицам:
 для нужд жилищного фонда</t>
  </si>
  <si>
    <t>другим юридическим лицам</t>
  </si>
  <si>
    <t>Решение Минского областного исполнительного комитета от 27.01.2003 № 45 «О порядке регулирования цен (тарифов), надбавок на товары (работы, услуги) для местного потребления» (с изменениями и дополнениями)</t>
  </si>
  <si>
    <t>Тепловая энергия (за исключением тепловой энергии, тарифы на которую регулируются Советом Министров Республики Беларусь (по согласованию с Президентом Республики Беларусь) и Министерством экономики Республики Беларусь), отпускаемая:
бюджетным организациям, организациям общественного питания и потребительской кооперации, осуществляющим питание учащейся молодежи и школьников, организациям для нужд жилищного фонда, который не обслуживается организациями жилищно-коммунального хозяйства, а также организациям системы жилищно-коммунального хозяйства</t>
  </si>
  <si>
    <t>религиозным организациям (без учета перекрестного субсидирования)</t>
  </si>
  <si>
    <t>Решение Минского городского исполнительного комитета от 6 июля 2009 г. № 1505 «О регулировании цен (тарифов) на товары (работы, услуги)»</t>
  </si>
  <si>
    <t>Тепловая энергия (за исключением тепловой энергии, тарифы на которую регулируются Советом Министров Республики Беларусь (по согласованию с Президентом Республики Беларусь) и Министерством экономики Республики Беларусь), отпускаемая:
бюджетным организациям, организациям, имеющим в собственности (хозяйственном ведении или оперативном управлении) жилищный фонд, а также организациям системы Министерства жилищно-коммунального хозяйства Республики Беларусь</t>
  </si>
  <si>
    <t>на тепловую энергию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</si>
</sst>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419]mmmm\ yyyy;@"/>
    <numFmt numFmtId="185" formatCode="#,##0.00000"/>
    <numFmt numFmtId="186" formatCode="#,##0.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i/>
      <sz val="9"/>
      <name val="Tahoma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sz val="8"/>
      <color indexed="17"/>
      <name val="Tahoma"/>
      <family val="2"/>
    </font>
    <font>
      <b/>
      <sz val="9"/>
      <color indexed="17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3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justify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10" fontId="4" fillId="32" borderId="0" xfId="0" applyNumberFormat="1" applyFont="1" applyFill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left" vertical="center" wrapText="1" indent="1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14" fontId="4" fillId="32" borderId="0" xfId="0" applyNumberFormat="1" applyFont="1" applyFill="1" applyAlignment="1" applyProtection="1">
      <alignment vertical="center"/>
      <protection hidden="1"/>
    </xf>
    <xf numFmtId="184" fontId="4" fillId="32" borderId="0" xfId="0" applyNumberFormat="1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3" fontId="4" fillId="32" borderId="0" xfId="0" applyNumberFormat="1" applyFont="1" applyFill="1" applyBorder="1" applyAlignment="1" applyProtection="1">
      <alignment vertical="center"/>
      <protection locked="0"/>
    </xf>
    <xf numFmtId="182" fontId="4" fillId="32" borderId="0" xfId="0" applyNumberFormat="1" applyFont="1" applyFill="1" applyBorder="1" applyAlignment="1" applyProtection="1">
      <alignment vertical="center"/>
      <protection locked="0"/>
    </xf>
    <xf numFmtId="3" fontId="9" fillId="33" borderId="19" xfId="0" applyNumberFormat="1" applyFont="1" applyFill="1" applyBorder="1" applyAlignment="1" applyProtection="1">
      <alignment horizontal="center" vertical="center"/>
      <protection hidden="1"/>
    </xf>
    <xf numFmtId="2" fontId="4" fillId="32" borderId="0" xfId="0" applyNumberFormat="1" applyFont="1" applyFill="1" applyAlignment="1" applyProtection="1">
      <alignment vertical="center"/>
      <protection hidden="1"/>
    </xf>
    <xf numFmtId="10" fontId="9" fillId="33" borderId="19" xfId="0" applyNumberFormat="1" applyFont="1" applyFill="1" applyBorder="1" applyAlignment="1" applyProtection="1">
      <alignment horizontal="center" vertical="center" wrapText="1"/>
      <protection hidden="1"/>
    </xf>
    <xf numFmtId="3" fontId="4" fillId="32" borderId="0" xfId="0" applyNumberFormat="1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185" fontId="9" fillId="33" borderId="19" xfId="0" applyNumberFormat="1" applyFont="1" applyFill="1" applyBorder="1" applyAlignment="1" applyProtection="1">
      <alignment horizontal="center" vertical="center"/>
      <protection hidden="1"/>
    </xf>
    <xf numFmtId="185" fontId="10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173" fontId="10" fillId="33" borderId="19" xfId="0" applyNumberFormat="1" applyFont="1" applyFill="1" applyBorder="1" applyAlignment="1" applyProtection="1">
      <alignment horizontal="center" vertical="center"/>
      <protection hidden="1"/>
    </xf>
    <xf numFmtId="10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justify" vertical="center" wrapText="1"/>
      <protection hidden="1"/>
    </xf>
    <xf numFmtId="0" fontId="4" fillId="33" borderId="20" xfId="0" applyFont="1" applyFill="1" applyBorder="1" applyAlignment="1" applyProtection="1">
      <alignment horizontal="justify" vertical="center" wrapText="1"/>
      <protection hidden="1"/>
    </xf>
    <xf numFmtId="0" fontId="4" fillId="33" borderId="21" xfId="0" applyFont="1" applyFill="1" applyBorder="1" applyAlignment="1" applyProtection="1">
      <alignment horizontal="justify" vertical="center" wrapText="1"/>
      <protection hidden="1"/>
    </xf>
    <xf numFmtId="10" fontId="4" fillId="33" borderId="22" xfId="0" applyNumberFormat="1" applyFont="1" applyFill="1" applyBorder="1" applyAlignment="1" applyProtection="1">
      <alignment horizontal="center" vertical="center"/>
      <protection hidden="1"/>
    </xf>
    <xf numFmtId="10" fontId="4" fillId="33" borderId="23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4" fillId="33" borderId="24" xfId="0" applyFont="1" applyFill="1" applyBorder="1" applyAlignment="1" applyProtection="1">
      <alignment horizontal="justify" vertical="center" wrapText="1"/>
      <protection hidden="1"/>
    </xf>
    <xf numFmtId="0" fontId="4" fillId="33" borderId="24" xfId="0" applyFont="1" applyFill="1" applyBorder="1" applyAlignment="1" applyProtection="1">
      <alignment horizontal="justify" vertical="center"/>
      <protection hidden="1"/>
    </xf>
    <xf numFmtId="0" fontId="4" fillId="33" borderId="21" xfId="0" applyFont="1" applyFill="1" applyBorder="1" applyAlignment="1" applyProtection="1">
      <alignment horizontal="justify" vertical="center"/>
      <protection hidden="1"/>
    </xf>
    <xf numFmtId="10" fontId="4" fillId="33" borderId="25" xfId="0" applyNumberFormat="1" applyFont="1" applyFill="1" applyBorder="1" applyAlignment="1" applyProtection="1">
      <alignment horizontal="center" vertical="center"/>
      <protection hidden="1"/>
    </xf>
    <xf numFmtId="10" fontId="4" fillId="33" borderId="23" xfId="0" applyNumberFormat="1" applyFont="1" applyFill="1" applyBorder="1" applyAlignment="1" applyProtection="1">
      <alignment horizontal="center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left" vertical="center" wrapText="1" indent="1"/>
      <protection hidden="1"/>
    </xf>
    <xf numFmtId="0" fontId="12" fillId="32" borderId="0" xfId="0" applyFont="1" applyFill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left" vertical="center" indent="1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justify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5" fillId="33" borderId="26" xfId="0" applyFont="1" applyFill="1" applyBorder="1" applyAlignment="1" applyProtection="1">
      <alignment horizontal="center" vertical="top"/>
      <protection hidden="1"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left" vertical="center" wrapText="1"/>
      <protection hidden="1"/>
    </xf>
    <xf numFmtId="3" fontId="4" fillId="32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27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locked="0"/>
    </xf>
    <xf numFmtId="184" fontId="4" fillId="32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hidden="1"/>
    </xf>
    <xf numFmtId="49" fontId="4" fillId="33" borderId="22" xfId="0" applyNumberFormat="1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left" vertical="center" wrapText="1"/>
      <protection hidden="1"/>
    </xf>
    <xf numFmtId="0" fontId="4" fillId="33" borderId="25" xfId="0" applyFont="1" applyFill="1" applyBorder="1" applyAlignment="1" applyProtection="1">
      <alignment horizontal="left" vertical="center" wrapText="1"/>
      <protection hidden="1"/>
    </xf>
    <xf numFmtId="0" fontId="4" fillId="33" borderId="22" xfId="0" applyFont="1" applyFill="1" applyBorder="1" applyAlignment="1" applyProtection="1">
      <alignment horizontal="left" vertical="center" wrapText="1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Z5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" width="8.25390625" style="27" bestFit="1" customWidth="1"/>
    <col min="2" max="2" width="2.75390625" style="2" customWidth="1"/>
    <col min="3" max="3" width="7.125" style="2" customWidth="1"/>
    <col min="4" max="6" width="2.75390625" style="2" customWidth="1"/>
    <col min="7" max="7" width="16.125" style="2" customWidth="1"/>
    <col min="8" max="8" width="11.125" style="2" customWidth="1"/>
    <col min="9" max="9" width="11.00390625" style="2" customWidth="1"/>
    <col min="10" max="10" width="2.75390625" style="2" customWidth="1"/>
    <col min="11" max="11" width="21.875" style="2" customWidth="1"/>
    <col min="12" max="12" width="14.00390625" style="2" bestFit="1" customWidth="1"/>
    <col min="13" max="15" width="2.75390625" style="2" customWidth="1"/>
    <col min="16" max="16" width="7.75390625" style="2" customWidth="1"/>
    <col min="17" max="17" width="6.625" style="2" bestFit="1" customWidth="1"/>
    <col min="18" max="19" width="2.75390625" style="2" customWidth="1"/>
    <col min="20" max="20" width="5.25390625" style="2" bestFit="1" customWidth="1"/>
    <col min="21" max="21" width="2.75390625" style="2" customWidth="1"/>
    <col min="22" max="22" width="5.75390625" style="2" bestFit="1" customWidth="1"/>
    <col min="23" max="16384" width="2.75390625" style="2" customWidth="1"/>
  </cols>
  <sheetData>
    <row r="1" spans="2:13" ht="33.75" customHeight="1">
      <c r="B1" s="71" t="s">
        <v>38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2" ht="11.25" thickBot="1">
      <c r="A2" s="2"/>
      <c r="B2" s="28" t="s">
        <v>13</v>
      </c>
    </row>
    <row r="3" spans="2:13" ht="12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3" ht="12" customHeight="1">
      <c r="B4" s="6"/>
      <c r="C4" s="18"/>
      <c r="D4" s="18"/>
      <c r="E4" s="11"/>
      <c r="F4" s="11"/>
      <c r="G4" s="11"/>
      <c r="H4" s="11"/>
      <c r="I4" s="11"/>
      <c r="J4" s="11"/>
      <c r="K4" s="11"/>
      <c r="L4" s="11"/>
      <c r="M4" s="7"/>
    </row>
    <row r="5" spans="2:13" ht="12" customHeight="1">
      <c r="B5" s="6"/>
      <c r="C5" s="18"/>
      <c r="D5" s="18"/>
      <c r="E5" s="11"/>
      <c r="F5" s="11"/>
      <c r="G5" s="45"/>
      <c r="H5" s="45"/>
      <c r="I5" s="45" t="s">
        <v>2</v>
      </c>
      <c r="J5" s="11"/>
      <c r="K5" s="11"/>
      <c r="L5" s="11"/>
      <c r="M5" s="7"/>
    </row>
    <row r="6" spans="2:13" ht="12" customHeight="1">
      <c r="B6" s="6"/>
      <c r="C6" s="18"/>
      <c r="D6" s="18"/>
      <c r="E6" s="11"/>
      <c r="F6" s="11"/>
      <c r="G6" s="22"/>
      <c r="H6" s="22"/>
      <c r="I6" s="22" t="s">
        <v>3</v>
      </c>
      <c r="J6" s="50"/>
      <c r="K6" s="50"/>
      <c r="L6" s="50"/>
      <c r="M6" s="7"/>
    </row>
    <row r="7" spans="2:13" ht="12" customHeight="1">
      <c r="B7" s="6"/>
      <c r="C7" s="18"/>
      <c r="D7" s="18"/>
      <c r="E7" s="11"/>
      <c r="F7" s="11"/>
      <c r="G7" s="11"/>
      <c r="H7" s="11"/>
      <c r="I7" s="11"/>
      <c r="J7" s="73" t="s">
        <v>56</v>
      </c>
      <c r="K7" s="73"/>
      <c r="L7" s="73"/>
      <c r="M7" s="7"/>
    </row>
    <row r="8" spans="2:13" ht="12" customHeight="1">
      <c r="B8" s="6"/>
      <c r="C8" s="18"/>
      <c r="D8" s="18"/>
      <c r="E8" s="11"/>
      <c r="F8" s="11"/>
      <c r="G8" s="11"/>
      <c r="H8" s="18"/>
      <c r="I8" s="50"/>
      <c r="J8" s="50"/>
      <c r="K8" s="50"/>
      <c r="L8" s="50"/>
      <c r="M8" s="7"/>
    </row>
    <row r="9" spans="2:13" ht="12" customHeight="1">
      <c r="B9" s="6"/>
      <c r="C9" s="18"/>
      <c r="D9" s="18"/>
      <c r="E9" s="11"/>
      <c r="F9" s="11"/>
      <c r="G9" s="11"/>
      <c r="H9" s="53"/>
      <c r="I9" s="73" t="s">
        <v>57</v>
      </c>
      <c r="J9" s="73"/>
      <c r="K9" s="73"/>
      <c r="L9" s="73"/>
      <c r="M9" s="7"/>
    </row>
    <row r="10" spans="2:13" ht="12" customHeight="1">
      <c r="B10" s="6"/>
      <c r="C10" s="18"/>
      <c r="D10" s="18"/>
      <c r="E10" s="11"/>
      <c r="F10" s="11"/>
      <c r="G10" s="11"/>
      <c r="H10" s="18"/>
      <c r="I10" s="21"/>
      <c r="J10" s="18"/>
      <c r="K10" s="78"/>
      <c r="L10" s="78"/>
      <c r="M10" s="7"/>
    </row>
    <row r="11" spans="2:22" ht="12" customHeight="1">
      <c r="B11" s="6"/>
      <c r="C11" s="18"/>
      <c r="D11" s="18"/>
      <c r="E11" s="11"/>
      <c r="F11" s="11"/>
      <c r="G11" s="11"/>
      <c r="H11" s="53"/>
      <c r="I11" s="51" t="s">
        <v>0</v>
      </c>
      <c r="J11" s="53"/>
      <c r="K11" s="73" t="s">
        <v>55</v>
      </c>
      <c r="L11" s="73"/>
      <c r="M11" s="7"/>
      <c r="V11" s="49"/>
    </row>
    <row r="12" spans="2:17" ht="12" customHeight="1">
      <c r="B12" s="6"/>
      <c r="C12" s="18"/>
      <c r="D12" s="18"/>
      <c r="E12" s="11"/>
      <c r="F12" s="11"/>
      <c r="G12" s="11"/>
      <c r="H12" s="52"/>
      <c r="I12" s="52" t="s">
        <v>58</v>
      </c>
      <c r="J12" s="52"/>
      <c r="K12" s="21"/>
      <c r="L12" s="54" t="s">
        <v>59</v>
      </c>
      <c r="M12" s="7"/>
      <c r="Q12" s="44"/>
    </row>
    <row r="13" spans="2:17" ht="12" customHeight="1">
      <c r="B13" s="6"/>
      <c r="C13" s="18"/>
      <c r="D13" s="18"/>
      <c r="E13" s="11"/>
      <c r="F13" s="11"/>
      <c r="G13" s="11"/>
      <c r="H13" s="11"/>
      <c r="I13" s="11"/>
      <c r="J13" s="11"/>
      <c r="K13" s="11"/>
      <c r="L13" s="11"/>
      <c r="M13" s="7"/>
      <c r="Q13" s="44"/>
    </row>
    <row r="14" spans="2:13" ht="12" customHeight="1">
      <c r="B14" s="6"/>
      <c r="C14" s="76" t="s">
        <v>5</v>
      </c>
      <c r="D14" s="76"/>
      <c r="E14" s="76"/>
      <c r="F14" s="76"/>
      <c r="G14" s="76"/>
      <c r="H14" s="76"/>
      <c r="I14" s="76"/>
      <c r="J14" s="76"/>
      <c r="K14" s="76"/>
      <c r="L14" s="76"/>
      <c r="M14" s="7"/>
    </row>
    <row r="15" spans="2:17" ht="12" customHeight="1">
      <c r="B15" s="6"/>
      <c r="C15" s="74" t="s">
        <v>92</v>
      </c>
      <c r="D15" s="74"/>
      <c r="E15" s="74"/>
      <c r="F15" s="74"/>
      <c r="G15" s="74"/>
      <c r="H15" s="74"/>
      <c r="I15" s="74"/>
      <c r="J15" s="74"/>
      <c r="K15" s="74"/>
      <c r="L15" s="74"/>
      <c r="M15" s="7"/>
      <c r="Q15" s="44"/>
    </row>
    <row r="16" spans="2:13" ht="12" customHeight="1">
      <c r="B16" s="6"/>
      <c r="C16" s="18"/>
      <c r="D16" s="18"/>
      <c r="E16" s="11"/>
      <c r="F16" s="11"/>
      <c r="G16" s="11"/>
      <c r="H16" s="11"/>
      <c r="I16" s="11"/>
      <c r="J16" s="11"/>
      <c r="K16" s="11"/>
      <c r="L16" s="11"/>
      <c r="M16" s="7"/>
    </row>
    <row r="17" spans="2:13" ht="12" customHeight="1">
      <c r="B17" s="6"/>
      <c r="C17" s="26" t="s">
        <v>1</v>
      </c>
      <c r="D17" s="77" t="s">
        <v>6</v>
      </c>
      <c r="E17" s="77"/>
      <c r="F17" s="77"/>
      <c r="G17" s="77"/>
      <c r="H17" s="77"/>
      <c r="I17" s="77"/>
      <c r="J17" s="77"/>
      <c r="K17" s="77"/>
      <c r="L17" s="26" t="s">
        <v>33</v>
      </c>
      <c r="M17" s="7"/>
    </row>
    <row r="18" spans="2:13" ht="12" customHeight="1">
      <c r="B18" s="6"/>
      <c r="C18" s="25">
        <v>1</v>
      </c>
      <c r="D18" s="75" t="s">
        <v>27</v>
      </c>
      <c r="E18" s="75"/>
      <c r="F18" s="75"/>
      <c r="G18" s="75"/>
      <c r="H18" s="75"/>
      <c r="I18" s="75"/>
      <c r="J18" s="75"/>
      <c r="K18" s="75"/>
      <c r="L18" s="41">
        <f>SUM(L19:L22)</f>
        <v>108000</v>
      </c>
      <c r="M18" s="7"/>
    </row>
    <row r="19" spans="2:13" ht="12" customHeight="1">
      <c r="B19" s="6"/>
      <c r="C19" s="31" t="s">
        <v>43</v>
      </c>
      <c r="D19" s="72" t="s">
        <v>39</v>
      </c>
      <c r="E19" s="72"/>
      <c r="F19" s="72"/>
      <c r="G19" s="72"/>
      <c r="H19" s="72"/>
      <c r="I19" s="72"/>
      <c r="J19" s="72"/>
      <c r="K19" s="72"/>
      <c r="L19" s="23">
        <v>60000</v>
      </c>
      <c r="M19" s="7"/>
    </row>
    <row r="20" spans="2:13" ht="12" customHeight="1">
      <c r="B20" s="6"/>
      <c r="C20" s="31" t="s">
        <v>44</v>
      </c>
      <c r="D20" s="72" t="s">
        <v>40</v>
      </c>
      <c r="E20" s="72"/>
      <c r="F20" s="72"/>
      <c r="G20" s="72"/>
      <c r="H20" s="72"/>
      <c r="I20" s="72"/>
      <c r="J20" s="72"/>
      <c r="K20" s="72"/>
      <c r="L20" s="23">
        <v>25000</v>
      </c>
      <c r="M20" s="7"/>
    </row>
    <row r="21" spans="2:13" ht="12" customHeight="1">
      <c r="B21" s="6"/>
      <c r="C21" s="31" t="s">
        <v>45</v>
      </c>
      <c r="D21" s="72" t="s">
        <v>41</v>
      </c>
      <c r="E21" s="72"/>
      <c r="F21" s="72"/>
      <c r="G21" s="72"/>
      <c r="H21" s="72"/>
      <c r="I21" s="72"/>
      <c r="J21" s="72"/>
      <c r="K21" s="72"/>
      <c r="L21" s="23">
        <v>15000</v>
      </c>
      <c r="M21" s="7"/>
    </row>
    <row r="22" spans="2:13" ht="12" customHeight="1">
      <c r="B22" s="6"/>
      <c r="C22" s="31" t="s">
        <v>46</v>
      </c>
      <c r="D22" s="72" t="s">
        <v>42</v>
      </c>
      <c r="E22" s="72"/>
      <c r="F22" s="72"/>
      <c r="G22" s="72"/>
      <c r="H22" s="72"/>
      <c r="I22" s="72"/>
      <c r="J22" s="72"/>
      <c r="K22" s="72"/>
      <c r="L22" s="23">
        <v>8000</v>
      </c>
      <c r="M22" s="7"/>
    </row>
    <row r="23" spans="2:13" ht="12" customHeight="1">
      <c r="B23" s="6"/>
      <c r="C23" s="25">
        <v>2</v>
      </c>
      <c r="D23" s="75" t="s">
        <v>7</v>
      </c>
      <c r="E23" s="75"/>
      <c r="F23" s="75"/>
      <c r="G23" s="75"/>
      <c r="H23" s="75"/>
      <c r="I23" s="75"/>
      <c r="J23" s="75"/>
      <c r="K23" s="75"/>
      <c r="L23" s="23">
        <v>32000</v>
      </c>
      <c r="M23" s="7"/>
    </row>
    <row r="24" spans="2:13" ht="12" customHeight="1">
      <c r="B24" s="6"/>
      <c r="C24" s="25">
        <v>3</v>
      </c>
      <c r="D24" s="75" t="s">
        <v>8</v>
      </c>
      <c r="E24" s="75"/>
      <c r="F24" s="75"/>
      <c r="G24" s="75"/>
      <c r="H24" s="75"/>
      <c r="I24" s="75"/>
      <c r="J24" s="75"/>
      <c r="K24" s="75"/>
      <c r="L24" s="41">
        <f>SUM(L25:L26)</f>
        <v>11200</v>
      </c>
      <c r="M24" s="7"/>
    </row>
    <row r="25" spans="1:13" ht="21.75" customHeight="1">
      <c r="A25" s="27">
        <v>0.34</v>
      </c>
      <c r="B25" s="6"/>
      <c r="C25" s="31" t="s">
        <v>17</v>
      </c>
      <c r="D25" s="70" t="s">
        <v>9</v>
      </c>
      <c r="E25" s="70"/>
      <c r="F25" s="70"/>
      <c r="G25" s="70"/>
      <c r="H25" s="70"/>
      <c r="I25" s="70"/>
      <c r="J25" s="70"/>
      <c r="K25" s="70"/>
      <c r="L25" s="41">
        <f>ROUND((L23)*A25,0)</f>
        <v>10880</v>
      </c>
      <c r="M25" s="7"/>
    </row>
    <row r="26" spans="1:22" ht="24" customHeight="1">
      <c r="A26" s="27">
        <v>0.01</v>
      </c>
      <c r="B26" s="6"/>
      <c r="C26" s="31" t="s">
        <v>18</v>
      </c>
      <c r="D26" s="70" t="s">
        <v>10</v>
      </c>
      <c r="E26" s="70"/>
      <c r="F26" s="70"/>
      <c r="G26" s="70"/>
      <c r="H26" s="70"/>
      <c r="I26" s="70"/>
      <c r="J26" s="70"/>
      <c r="K26" s="70"/>
      <c r="L26" s="41">
        <f>ROUND((L23)*A26,0)</f>
        <v>320</v>
      </c>
      <c r="M26" s="7"/>
      <c r="Q26" s="44"/>
      <c r="V26" s="44"/>
    </row>
    <row r="27" spans="2:17" ht="12" customHeight="1">
      <c r="B27" s="6"/>
      <c r="C27" s="25">
        <v>4</v>
      </c>
      <c r="D27" s="79" t="s">
        <v>28</v>
      </c>
      <c r="E27" s="79"/>
      <c r="F27" s="79"/>
      <c r="G27" s="79"/>
      <c r="H27" s="79"/>
      <c r="I27" s="79"/>
      <c r="J27" s="79"/>
      <c r="K27" s="79"/>
      <c r="L27" s="41">
        <f>SUM(L28:L29)</f>
        <v>6000</v>
      </c>
      <c r="M27" s="7"/>
      <c r="Q27" s="44"/>
    </row>
    <row r="28" spans="2:17" ht="12" customHeight="1">
      <c r="B28" s="6"/>
      <c r="C28" s="31" t="s">
        <v>36</v>
      </c>
      <c r="D28" s="70" t="s">
        <v>29</v>
      </c>
      <c r="E28" s="70"/>
      <c r="F28" s="70"/>
      <c r="G28" s="70"/>
      <c r="H28" s="70"/>
      <c r="I28" s="70"/>
      <c r="J28" s="70"/>
      <c r="K28" s="70"/>
      <c r="L28" s="23">
        <v>4000</v>
      </c>
      <c r="M28" s="7"/>
      <c r="Q28" s="44"/>
    </row>
    <row r="29" spans="2:13" ht="12" customHeight="1">
      <c r="B29" s="6"/>
      <c r="C29" s="31" t="s">
        <v>37</v>
      </c>
      <c r="D29" s="70" t="s">
        <v>30</v>
      </c>
      <c r="E29" s="70"/>
      <c r="F29" s="70"/>
      <c r="G29" s="70"/>
      <c r="H29" s="70"/>
      <c r="I29" s="70"/>
      <c r="J29" s="70"/>
      <c r="K29" s="70"/>
      <c r="L29" s="23">
        <v>2000</v>
      </c>
      <c r="M29" s="7"/>
    </row>
    <row r="30" spans="1:13" ht="12" customHeight="1">
      <c r="A30" s="42"/>
      <c r="B30" s="6"/>
      <c r="C30" s="25">
        <v>5</v>
      </c>
      <c r="D30" s="79" t="s">
        <v>47</v>
      </c>
      <c r="E30" s="79"/>
      <c r="F30" s="79"/>
      <c r="G30" s="79"/>
      <c r="H30" s="79"/>
      <c r="I30" s="79"/>
      <c r="J30" s="79"/>
      <c r="K30" s="79"/>
      <c r="L30" s="23">
        <v>14000</v>
      </c>
      <c r="M30" s="7"/>
    </row>
    <row r="31" spans="2:13" ht="12" customHeight="1">
      <c r="B31" s="6"/>
      <c r="C31" s="25">
        <v>6</v>
      </c>
      <c r="D31" s="79" t="str">
        <f>CONCATENATE("Общехозяйственные расходы, ",(TEXT('расшифровка ОХР'!E24,"0,00%")))</f>
        <v>Общехозяйственные расходы, 55,60%</v>
      </c>
      <c r="E31" s="79"/>
      <c r="F31" s="79"/>
      <c r="G31" s="79"/>
      <c r="H31" s="79"/>
      <c r="I31" s="79"/>
      <c r="J31" s="79"/>
      <c r="K31" s="79"/>
      <c r="L31" s="41">
        <f>L23*'расшифровка ОХР'!E24</f>
        <v>17792</v>
      </c>
      <c r="M31" s="7"/>
    </row>
    <row r="32" spans="2:13" ht="12" customHeight="1">
      <c r="B32" s="6"/>
      <c r="C32" s="25">
        <v>7</v>
      </c>
      <c r="D32" s="79" t="s">
        <v>31</v>
      </c>
      <c r="E32" s="79"/>
      <c r="F32" s="79"/>
      <c r="G32" s="79"/>
      <c r="H32" s="79"/>
      <c r="I32" s="79"/>
      <c r="J32" s="79"/>
      <c r="K32" s="79"/>
      <c r="L32" s="41">
        <f>L18+L23+L24+L27+L30+L31</f>
        <v>188992</v>
      </c>
      <c r="M32" s="7"/>
    </row>
    <row r="33" spans="2:13" ht="12" customHeight="1">
      <c r="B33" s="6"/>
      <c r="C33" s="25">
        <v>8</v>
      </c>
      <c r="D33" s="79" t="s">
        <v>53</v>
      </c>
      <c r="E33" s="79"/>
      <c r="F33" s="79"/>
      <c r="G33" s="79"/>
      <c r="H33" s="79"/>
      <c r="I33" s="79"/>
      <c r="J33" s="79"/>
      <c r="K33" s="79"/>
      <c r="L33" s="23">
        <v>1185</v>
      </c>
      <c r="M33" s="7"/>
    </row>
    <row r="34" spans="2:13" ht="12" customHeight="1">
      <c r="B34" s="6"/>
      <c r="C34" s="25">
        <v>9</v>
      </c>
      <c r="D34" s="79" t="s">
        <v>54</v>
      </c>
      <c r="E34" s="79"/>
      <c r="F34" s="79"/>
      <c r="G34" s="79"/>
      <c r="H34" s="79"/>
      <c r="I34" s="79"/>
      <c r="J34" s="79"/>
      <c r="K34" s="79"/>
      <c r="L34" s="46">
        <f>ROUND(L32/L33,4)</f>
        <v>159.4869</v>
      </c>
      <c r="M34" s="7"/>
    </row>
    <row r="35" spans="1:13" ht="12" customHeight="1">
      <c r="A35" s="27">
        <v>0.12</v>
      </c>
      <c r="B35" s="6"/>
      <c r="C35" s="25">
        <v>10</v>
      </c>
      <c r="D35" s="79" t="str">
        <f>CONCATENATE("Прибыль ",(TEXT(A35,"0,00%")))</f>
        <v>Прибыль 12,00%</v>
      </c>
      <c r="E35" s="79"/>
      <c r="F35" s="79"/>
      <c r="G35" s="79"/>
      <c r="H35" s="79"/>
      <c r="I35" s="79"/>
      <c r="J35" s="79"/>
      <c r="K35" s="79"/>
      <c r="L35" s="46">
        <f>ROUND(L34*A35,4)</f>
        <v>19.1384</v>
      </c>
      <c r="M35" s="7"/>
    </row>
    <row r="36" spans="2:13" ht="12" customHeight="1">
      <c r="B36" s="6"/>
      <c r="C36" s="25">
        <v>11</v>
      </c>
      <c r="D36" s="79" t="s">
        <v>32</v>
      </c>
      <c r="E36" s="79"/>
      <c r="F36" s="79"/>
      <c r="G36" s="79"/>
      <c r="H36" s="79"/>
      <c r="I36" s="79"/>
      <c r="J36" s="79"/>
      <c r="K36" s="79"/>
      <c r="L36" s="47">
        <f>ROUND(L34+L35,4)</f>
        <v>178.6253</v>
      </c>
      <c r="M36" s="7"/>
    </row>
    <row r="37" spans="1:13" ht="12" customHeight="1">
      <c r="A37" s="27">
        <v>0.2</v>
      </c>
      <c r="B37" s="6"/>
      <c r="C37" s="25">
        <v>12</v>
      </c>
      <c r="D37" s="79" t="str">
        <f>CONCATENATE("Тариф с НДС (ставка НДС ",(TEXT(A37,"0,00%")),")")</f>
        <v>Тариф с НДС (ставка НДС 20,00%)</v>
      </c>
      <c r="E37" s="79"/>
      <c r="F37" s="79"/>
      <c r="G37" s="79"/>
      <c r="H37" s="79"/>
      <c r="I37" s="79"/>
      <c r="J37" s="79"/>
      <c r="K37" s="79"/>
      <c r="L37" s="55">
        <f>ROUND((L36+L36*A37),3)</f>
        <v>214.35</v>
      </c>
      <c r="M37" s="7"/>
    </row>
    <row r="38" spans="2:13" ht="12" customHeight="1">
      <c r="B38" s="6"/>
      <c r="C38" s="18"/>
      <c r="D38" s="18"/>
      <c r="E38" s="11"/>
      <c r="F38" s="11"/>
      <c r="G38" s="11"/>
      <c r="H38" s="11"/>
      <c r="I38" s="11"/>
      <c r="J38" s="11"/>
      <c r="K38" s="11"/>
      <c r="L38" s="11"/>
      <c r="M38" s="7"/>
    </row>
    <row r="39" spans="2:13" ht="12" customHeight="1">
      <c r="B39" s="6"/>
      <c r="C39" s="18"/>
      <c r="D39" s="18"/>
      <c r="E39" s="11"/>
      <c r="F39" s="11"/>
      <c r="G39" s="11"/>
      <c r="H39" s="11"/>
      <c r="I39" s="11"/>
      <c r="J39" s="11"/>
      <c r="K39" s="11"/>
      <c r="L39" s="11"/>
      <c r="M39" s="7"/>
    </row>
    <row r="40" spans="2:13" ht="12" customHeight="1">
      <c r="B40" s="6"/>
      <c r="C40" s="18" t="s">
        <v>11</v>
      </c>
      <c r="D40" s="18"/>
      <c r="E40" s="11"/>
      <c r="F40" s="11"/>
      <c r="G40" s="11"/>
      <c r="H40" s="48"/>
      <c r="I40" s="48"/>
      <c r="J40" s="19"/>
      <c r="K40" s="48"/>
      <c r="L40" s="11"/>
      <c r="M40" s="7"/>
    </row>
    <row r="41" spans="2:13" ht="30" customHeight="1">
      <c r="B41" s="6"/>
      <c r="C41" s="18"/>
      <c r="D41" s="18"/>
      <c r="E41" s="11"/>
      <c r="F41" s="11"/>
      <c r="G41" s="11"/>
      <c r="H41" s="80" t="s">
        <v>0</v>
      </c>
      <c r="I41" s="80"/>
      <c r="J41" s="20"/>
      <c r="K41" s="20" t="s">
        <v>4</v>
      </c>
      <c r="L41" s="11"/>
      <c r="M41" s="7"/>
    </row>
    <row r="42" spans="2:13" ht="12" customHeight="1">
      <c r="B42" s="6"/>
      <c r="C42" s="18" t="s">
        <v>12</v>
      </c>
      <c r="D42" s="18"/>
      <c r="E42" s="11"/>
      <c r="F42" s="11"/>
      <c r="G42" s="11"/>
      <c r="H42" s="48"/>
      <c r="I42" s="48"/>
      <c r="J42" s="19"/>
      <c r="K42" s="48"/>
      <c r="L42" s="11"/>
      <c r="M42" s="7"/>
    </row>
    <row r="43" spans="2:13" ht="12" customHeight="1">
      <c r="B43" s="6"/>
      <c r="C43" s="18"/>
      <c r="D43" s="18"/>
      <c r="E43" s="11"/>
      <c r="F43" s="11"/>
      <c r="G43" s="11"/>
      <c r="H43" s="80" t="s">
        <v>0</v>
      </c>
      <c r="I43" s="80"/>
      <c r="J43" s="20"/>
      <c r="K43" s="20" t="s">
        <v>4</v>
      </c>
      <c r="L43" s="11"/>
      <c r="M43" s="7"/>
    </row>
    <row r="44" spans="2:52" ht="11.25" thickBo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16:52" ht="10.5">
      <c r="P45" s="14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5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6:52" ht="10.5"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5"/>
      <c r="AL46" s="15"/>
      <c r="AM46" s="15"/>
      <c r="AN46" s="15"/>
      <c r="AO46" s="15"/>
      <c r="AP46" s="15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3:52" ht="10.5">
      <c r="C47" s="1"/>
      <c r="D47" s="1"/>
      <c r="P47" s="14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5"/>
      <c r="AL47" s="15"/>
      <c r="AM47" s="15"/>
      <c r="AN47" s="15"/>
      <c r="AO47" s="15"/>
      <c r="AP47" s="15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3:52" ht="10.5">
      <c r="C48" s="1"/>
      <c r="D48" s="1"/>
      <c r="P48" s="14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5"/>
      <c r="AL48" s="15"/>
      <c r="AM48" s="15"/>
      <c r="AN48" s="15"/>
      <c r="AO48" s="15"/>
      <c r="AP48" s="15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3:52" ht="10.5">
      <c r="C49" s="1"/>
      <c r="D49" s="1"/>
      <c r="P49" s="14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5"/>
      <c r="AL49" s="15"/>
      <c r="AM49" s="15"/>
      <c r="AN49" s="15"/>
      <c r="AO49" s="15"/>
      <c r="AP49" s="15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3:52" ht="10.5">
      <c r="C50" s="1"/>
      <c r="D50" s="1"/>
      <c r="P50" s="14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5"/>
      <c r="AL50" s="15"/>
      <c r="AM50" s="15"/>
      <c r="AN50" s="15"/>
      <c r="AO50" s="15"/>
      <c r="AP50" s="15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3:52" ht="10.5">
      <c r="C51" s="1"/>
      <c r="D51" s="1"/>
      <c r="P51" s="14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5"/>
      <c r="AL51" s="15"/>
      <c r="AM51" s="15"/>
      <c r="AN51" s="15"/>
      <c r="AO51" s="15"/>
      <c r="AP51" s="15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3:52" ht="10.5">
      <c r="C52" s="1"/>
      <c r="D52" s="1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5"/>
      <c r="AL52" s="15"/>
      <c r="AM52" s="15"/>
      <c r="AN52" s="15"/>
      <c r="AO52" s="15"/>
      <c r="AP52" s="15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3:52" ht="10.5">
      <c r="C53" s="1"/>
      <c r="D53" s="1"/>
      <c r="P53" s="14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3:52" ht="10.5">
      <c r="C54" s="1"/>
      <c r="D54" s="1"/>
      <c r="P54" s="1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3:52" ht="10.5">
      <c r="C55" s="1"/>
      <c r="D55" s="1"/>
      <c r="P55" s="14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3:52" ht="10.5">
      <c r="C56" s="1"/>
      <c r="D56" s="1"/>
      <c r="P56" s="14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3:52" ht="10.5">
      <c r="C57" s="1"/>
      <c r="D57" s="1"/>
      <c r="P57" s="14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3:52" ht="10.5">
      <c r="C58" s="1"/>
      <c r="D58" s="1"/>
      <c r="P58" s="14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3:4" ht="10.5">
      <c r="C59" s="1"/>
      <c r="D59" s="1"/>
    </row>
  </sheetData>
  <sheetProtection/>
  <mergeCells count="30">
    <mergeCell ref="D36:K36"/>
    <mergeCell ref="H41:I41"/>
    <mergeCell ref="H43:I43"/>
    <mergeCell ref="D37:K37"/>
    <mergeCell ref="D27:K27"/>
    <mergeCell ref="D32:K32"/>
    <mergeCell ref="D35:K35"/>
    <mergeCell ref="D33:K33"/>
    <mergeCell ref="D34:K34"/>
    <mergeCell ref="D30:K30"/>
    <mergeCell ref="D31:K31"/>
    <mergeCell ref="D29:K29"/>
    <mergeCell ref="D28:K28"/>
    <mergeCell ref="C14:L14"/>
    <mergeCell ref="D17:K17"/>
    <mergeCell ref="D24:K24"/>
    <mergeCell ref="J7:L7"/>
    <mergeCell ref="I9:L9"/>
    <mergeCell ref="K10:L10"/>
    <mergeCell ref="D18:K18"/>
    <mergeCell ref="D26:K26"/>
    <mergeCell ref="B1:M1"/>
    <mergeCell ref="D19:K19"/>
    <mergeCell ref="D20:K20"/>
    <mergeCell ref="D21:K21"/>
    <mergeCell ref="D25:K25"/>
    <mergeCell ref="D22:K22"/>
    <mergeCell ref="K11:L11"/>
    <mergeCell ref="C15:L15"/>
    <mergeCell ref="D23:K23"/>
  </mergeCells>
  <printOptions horizontalCentered="1"/>
  <pageMargins left="0.3937007874015748" right="0.1968503937007874" top="0.3937007874015748" bottom="0.3937007874015748" header="0.1968503937007874" footer="0.1968503937007874"/>
  <pageSetup fitToHeight="1" fitToWidth="1"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40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7.375" style="27" bestFit="1" customWidth="1"/>
    <col min="2" max="2" width="2.75390625" style="2" customWidth="1"/>
    <col min="3" max="3" width="6.625" style="2" customWidth="1"/>
    <col min="4" max="4" width="65.375" style="2" customWidth="1"/>
    <col min="5" max="5" width="14.875" style="2" customWidth="1"/>
    <col min="6" max="7" width="2.75390625" style="2" customWidth="1"/>
    <col min="8" max="8" width="18.625" style="2" customWidth="1"/>
    <col min="9" max="9" width="10.25390625" style="2" bestFit="1" customWidth="1"/>
    <col min="10" max="10" width="21.125" style="2" customWidth="1"/>
    <col min="11" max="16384" width="2.75390625" style="2" customWidth="1"/>
  </cols>
  <sheetData>
    <row r="1" spans="1:2" ht="11.25" thickBot="1">
      <c r="A1" s="2"/>
      <c r="B1" s="28" t="s">
        <v>13</v>
      </c>
    </row>
    <row r="2" spans="2:6" ht="12" customHeight="1">
      <c r="B2" s="3"/>
      <c r="C2" s="4"/>
      <c r="D2" s="4"/>
      <c r="E2" s="4"/>
      <c r="F2" s="5"/>
    </row>
    <row r="3" spans="2:6" ht="12" customHeight="1">
      <c r="B3" s="6"/>
      <c r="C3" s="76" t="s">
        <v>51</v>
      </c>
      <c r="D3" s="76"/>
      <c r="E3" s="76"/>
      <c r="F3" s="7"/>
    </row>
    <row r="4" spans="2:6" ht="12" customHeight="1">
      <c r="B4" s="6"/>
      <c r="C4" s="18"/>
      <c r="D4" s="18"/>
      <c r="E4" s="11"/>
      <c r="F4" s="7"/>
    </row>
    <row r="5" spans="2:6" ht="33" customHeight="1">
      <c r="B5" s="6"/>
      <c r="C5" s="26" t="s">
        <v>1</v>
      </c>
      <c r="D5" s="26" t="s">
        <v>14</v>
      </c>
      <c r="E5" s="29" t="s">
        <v>35</v>
      </c>
      <c r="F5" s="7"/>
    </row>
    <row r="6" spans="2:6" ht="12" customHeight="1">
      <c r="B6" s="6"/>
      <c r="C6" s="25">
        <v>1</v>
      </c>
      <c r="D6" s="24" t="s">
        <v>15</v>
      </c>
      <c r="E6" s="23">
        <v>150000</v>
      </c>
      <c r="F6" s="7"/>
    </row>
    <row r="7" spans="2:6" ht="12" customHeight="1">
      <c r="B7" s="6"/>
      <c r="C7" s="25">
        <v>2</v>
      </c>
      <c r="D7" s="24" t="s">
        <v>16</v>
      </c>
      <c r="E7" s="23">
        <f>E8+E9</f>
        <v>52500.00000000001</v>
      </c>
      <c r="F7" s="7"/>
    </row>
    <row r="8" spans="1:6" ht="24" customHeight="1">
      <c r="A8" s="27">
        <v>0.34</v>
      </c>
      <c r="B8" s="6"/>
      <c r="C8" s="31" t="s">
        <v>17</v>
      </c>
      <c r="D8" s="30" t="s">
        <v>9</v>
      </c>
      <c r="E8" s="41">
        <f>E6*A8</f>
        <v>51000.00000000001</v>
      </c>
      <c r="F8" s="7"/>
    </row>
    <row r="9" spans="1:10" ht="21" customHeight="1">
      <c r="A9" s="27">
        <v>0.01</v>
      </c>
      <c r="B9" s="6"/>
      <c r="C9" s="31" t="s">
        <v>18</v>
      </c>
      <c r="D9" s="30" t="s">
        <v>10</v>
      </c>
      <c r="E9" s="41">
        <f>E6*A9</f>
        <v>1500</v>
      </c>
      <c r="F9" s="7"/>
      <c r="J9" s="36"/>
    </row>
    <row r="10" spans="2:6" ht="12" customHeight="1">
      <c r="B10" s="6"/>
      <c r="C10" s="25">
        <v>3</v>
      </c>
      <c r="D10" s="24" t="s">
        <v>49</v>
      </c>
      <c r="E10" s="23">
        <v>26000</v>
      </c>
      <c r="F10" s="7"/>
    </row>
    <row r="11" spans="2:6" ht="12" customHeight="1">
      <c r="B11" s="6"/>
      <c r="C11" s="25">
        <v>4</v>
      </c>
      <c r="D11" s="24" t="s">
        <v>48</v>
      </c>
      <c r="E11" s="41">
        <f>E12+E13</f>
        <v>9100</v>
      </c>
      <c r="F11" s="7"/>
    </row>
    <row r="12" spans="1:6" ht="24" customHeight="1">
      <c r="A12" s="27">
        <v>0.34</v>
      </c>
      <c r="B12" s="6"/>
      <c r="C12" s="31" t="s">
        <v>36</v>
      </c>
      <c r="D12" s="30" t="s">
        <v>9</v>
      </c>
      <c r="E12" s="41">
        <f>E10*A12</f>
        <v>8840</v>
      </c>
      <c r="F12" s="7"/>
    </row>
    <row r="13" spans="1:10" ht="21" customHeight="1">
      <c r="A13" s="27">
        <v>0.01</v>
      </c>
      <c r="B13" s="6"/>
      <c r="C13" s="31" t="s">
        <v>37</v>
      </c>
      <c r="D13" s="30" t="s">
        <v>10</v>
      </c>
      <c r="E13" s="41">
        <f>E10*A13</f>
        <v>260</v>
      </c>
      <c r="F13" s="7"/>
      <c r="J13" s="36"/>
    </row>
    <row r="14" spans="2:10" ht="12" customHeight="1">
      <c r="B14" s="6"/>
      <c r="C14" s="25">
        <v>5</v>
      </c>
      <c r="D14" s="24" t="s">
        <v>19</v>
      </c>
      <c r="E14" s="23">
        <v>210000</v>
      </c>
      <c r="F14" s="7"/>
      <c r="J14" s="36"/>
    </row>
    <row r="15" spans="2:10" ht="12" customHeight="1">
      <c r="B15" s="6"/>
      <c r="C15" s="25">
        <v>6</v>
      </c>
      <c r="D15" s="24" t="s">
        <v>34</v>
      </c>
      <c r="E15" s="23">
        <v>70000</v>
      </c>
      <c r="F15" s="7"/>
      <c r="J15" s="36"/>
    </row>
    <row r="16" spans="2:10" ht="12" customHeight="1">
      <c r="B16" s="6"/>
      <c r="C16" s="25">
        <v>7</v>
      </c>
      <c r="D16" s="24" t="s">
        <v>20</v>
      </c>
      <c r="E16" s="23">
        <v>30000</v>
      </c>
      <c r="F16" s="7"/>
      <c r="J16" s="36"/>
    </row>
    <row r="17" spans="2:10" ht="12" customHeight="1">
      <c r="B17" s="6"/>
      <c r="C17" s="25">
        <v>8</v>
      </c>
      <c r="D17" s="24" t="s">
        <v>21</v>
      </c>
      <c r="E17" s="23">
        <v>10000</v>
      </c>
      <c r="F17" s="7"/>
      <c r="J17" s="36"/>
    </row>
    <row r="18" spans="2:10" ht="12" customHeight="1">
      <c r="B18" s="6"/>
      <c r="C18" s="25">
        <v>9</v>
      </c>
      <c r="D18" s="24" t="s">
        <v>22</v>
      </c>
      <c r="E18" s="23">
        <v>3000</v>
      </c>
      <c r="F18" s="7"/>
      <c r="J18" s="36"/>
    </row>
    <row r="19" spans="2:10" ht="12" customHeight="1">
      <c r="B19" s="6"/>
      <c r="C19" s="25">
        <v>10</v>
      </c>
      <c r="D19" s="24" t="s">
        <v>23</v>
      </c>
      <c r="E19" s="23">
        <v>8000</v>
      </c>
      <c r="F19" s="7"/>
      <c r="J19" s="36"/>
    </row>
    <row r="20" spans="2:10" ht="12" customHeight="1">
      <c r="B20" s="6"/>
      <c r="C20" s="25">
        <v>11</v>
      </c>
      <c r="D20" s="24" t="s">
        <v>24</v>
      </c>
      <c r="E20" s="23">
        <v>3000</v>
      </c>
      <c r="F20" s="7"/>
      <c r="J20" s="36"/>
    </row>
    <row r="21" spans="2:10" ht="12" customHeight="1">
      <c r="B21" s="6"/>
      <c r="C21" s="25">
        <v>12</v>
      </c>
      <c r="D21" s="24" t="s">
        <v>25</v>
      </c>
      <c r="E21" s="23">
        <v>40000</v>
      </c>
      <c r="F21" s="7"/>
      <c r="J21" s="36"/>
    </row>
    <row r="22" spans="2:10" ht="12" customHeight="1">
      <c r="B22" s="6"/>
      <c r="C22" s="25">
        <v>13</v>
      </c>
      <c r="D22" s="24" t="s">
        <v>50</v>
      </c>
      <c r="E22" s="41">
        <f>E6+E7+E10+E11+E14+E15+E16+E17+E18+E19+E20+E21</f>
        <v>611600</v>
      </c>
      <c r="F22" s="7"/>
      <c r="H22" s="44"/>
      <c r="J22" s="36"/>
    </row>
    <row r="23" spans="2:10" ht="12" customHeight="1">
      <c r="B23" s="6"/>
      <c r="C23" s="25">
        <v>14</v>
      </c>
      <c r="D23" s="24" t="s">
        <v>26</v>
      </c>
      <c r="E23" s="23">
        <v>1100000</v>
      </c>
      <c r="F23" s="7"/>
      <c r="J23" s="36"/>
    </row>
    <row r="24" spans="2:10" ht="21">
      <c r="B24" s="6"/>
      <c r="C24" s="25">
        <v>15</v>
      </c>
      <c r="D24" s="24" t="s">
        <v>52</v>
      </c>
      <c r="E24" s="43">
        <f>ROUND(E22/E23,4)</f>
        <v>0.556</v>
      </c>
      <c r="F24" s="7"/>
      <c r="J24" s="36"/>
    </row>
    <row r="25" spans="2:46" ht="11.25" thickBot="1">
      <c r="B25" s="8"/>
      <c r="C25" s="9"/>
      <c r="D25" s="9"/>
      <c r="E25" s="9"/>
      <c r="F25" s="10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0:46" ht="10.5">
      <c r="J26" s="1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5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2:46" ht="10.5">
      <c r="B27" s="12"/>
      <c r="C27" s="33"/>
      <c r="D27" s="33"/>
      <c r="E27" s="33"/>
      <c r="F27" s="33"/>
      <c r="G27" s="33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5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2:46" ht="10.5">
      <c r="B28" s="12"/>
      <c r="C28" s="34"/>
      <c r="D28" s="81"/>
      <c r="E28" s="81"/>
      <c r="F28" s="33"/>
      <c r="G28" s="33"/>
      <c r="H28" s="12"/>
      <c r="I28" s="12"/>
      <c r="J28" s="1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5"/>
      <c r="AF28" s="15"/>
      <c r="AG28" s="15"/>
      <c r="AH28" s="15"/>
      <c r="AI28" s="15"/>
      <c r="AJ28" s="15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2:46" ht="10.5">
      <c r="B29" s="12"/>
      <c r="C29" s="35"/>
      <c r="D29" s="37"/>
      <c r="E29" s="39"/>
      <c r="F29" s="33"/>
      <c r="G29" s="33"/>
      <c r="H29" s="12"/>
      <c r="I29" s="12"/>
      <c r="J29" s="1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5"/>
      <c r="AF29" s="15"/>
      <c r="AG29" s="15"/>
      <c r="AH29" s="15"/>
      <c r="AI29" s="15"/>
      <c r="AJ29" s="15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2:46" ht="10.5">
      <c r="B30" s="12"/>
      <c r="C30" s="35"/>
      <c r="D30" s="37"/>
      <c r="E30" s="39"/>
      <c r="F30" s="33"/>
      <c r="G30" s="33"/>
      <c r="H30" s="12"/>
      <c r="I30" s="12"/>
      <c r="J30" s="1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5"/>
      <c r="AF30" s="15"/>
      <c r="AG30" s="15"/>
      <c r="AH30" s="15"/>
      <c r="AI30" s="15"/>
      <c r="AJ30" s="15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2:46" ht="10.5">
      <c r="B31" s="12"/>
      <c r="C31" s="35"/>
      <c r="D31" s="37"/>
      <c r="E31" s="39"/>
      <c r="F31" s="33"/>
      <c r="G31" s="33"/>
      <c r="H31" s="12"/>
      <c r="I31" s="12"/>
      <c r="J31" s="1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5"/>
      <c r="AF31" s="15"/>
      <c r="AG31" s="15"/>
      <c r="AH31" s="15"/>
      <c r="AI31" s="15"/>
      <c r="AJ31" s="15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2:46" ht="10.5">
      <c r="B32" s="12"/>
      <c r="C32" s="33"/>
      <c r="D32" s="38"/>
      <c r="E32" s="40"/>
      <c r="F32" s="33"/>
      <c r="G32" s="33"/>
      <c r="H32" s="12"/>
      <c r="I32" s="12"/>
      <c r="J32" s="1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5"/>
      <c r="AF32" s="15"/>
      <c r="AG32" s="15"/>
      <c r="AH32" s="15"/>
      <c r="AI32" s="15"/>
      <c r="AJ32" s="15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2:46" ht="10.5">
      <c r="B33" s="12"/>
      <c r="C33" s="33"/>
      <c r="D33" s="35"/>
      <c r="E33" s="35"/>
      <c r="F33" s="33"/>
      <c r="G33" s="33"/>
      <c r="H33" s="12"/>
      <c r="I33" s="12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5"/>
      <c r="AF33" s="15"/>
      <c r="AG33" s="15"/>
      <c r="AH33" s="15"/>
      <c r="AI33" s="15"/>
      <c r="AJ33" s="15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2:46" ht="10.5">
      <c r="B34" s="12"/>
      <c r="C34" s="33"/>
      <c r="D34" s="35"/>
      <c r="E34" s="35"/>
      <c r="F34" s="33"/>
      <c r="G34" s="33"/>
      <c r="H34" s="12"/>
      <c r="I34" s="12"/>
      <c r="J34" s="1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2:46" ht="10.5">
      <c r="B35" s="12"/>
      <c r="C35" s="33"/>
      <c r="D35" s="35"/>
      <c r="E35" s="12"/>
      <c r="F35" s="12"/>
      <c r="G35" s="12"/>
      <c r="H35" s="12"/>
      <c r="I35" s="12"/>
      <c r="J35" s="14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3:46" ht="10.5">
      <c r="C36" s="1"/>
      <c r="D36" s="32"/>
      <c r="E36" s="36"/>
      <c r="J36" s="14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3:46" ht="10.5">
      <c r="C37" s="1"/>
      <c r="D37" s="32"/>
      <c r="J37" s="14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3:46" ht="10.5">
      <c r="C38" s="1"/>
      <c r="D38" s="1"/>
      <c r="J38" s="14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3:46" ht="10.5">
      <c r="C39" s="1"/>
      <c r="D39" s="1"/>
      <c r="J39" s="14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3:4" ht="10.5">
      <c r="C40" s="1"/>
      <c r="D40" s="1"/>
    </row>
  </sheetData>
  <sheetProtection/>
  <mergeCells count="2">
    <mergeCell ref="D28:E28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V72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3.625" style="27" customWidth="1"/>
    <col min="2" max="2" width="2.75390625" style="2" customWidth="1"/>
    <col min="3" max="3" width="18.875" style="2" customWidth="1"/>
    <col min="4" max="4" width="23.75390625" style="2" customWidth="1"/>
    <col min="5" max="5" width="28.75390625" style="2" customWidth="1"/>
    <col min="6" max="6" width="50.625" style="2" customWidth="1"/>
    <col min="7" max="7" width="14.875" style="2" customWidth="1"/>
    <col min="8" max="9" width="2.75390625" style="2" customWidth="1"/>
    <col min="10" max="10" width="18.625" style="2" customWidth="1"/>
    <col min="11" max="11" width="10.25390625" style="2" bestFit="1" customWidth="1"/>
    <col min="12" max="12" width="21.125" style="2" customWidth="1"/>
    <col min="13" max="16384" width="2.75390625" style="2" customWidth="1"/>
  </cols>
  <sheetData>
    <row r="1" spans="1:2" ht="11.25" thickBot="1">
      <c r="A1" s="2"/>
      <c r="B1" s="28"/>
    </row>
    <row r="2" spans="2:8" ht="12" customHeight="1">
      <c r="B2" s="3"/>
      <c r="C2" s="4"/>
      <c r="D2" s="4"/>
      <c r="E2" s="4"/>
      <c r="F2" s="4"/>
      <c r="G2" s="4"/>
      <c r="H2" s="5"/>
    </row>
    <row r="3" spans="2:8" ht="12" customHeight="1">
      <c r="B3" s="6"/>
      <c r="C3" s="76" t="s">
        <v>51</v>
      </c>
      <c r="D3" s="76"/>
      <c r="E3" s="76"/>
      <c r="F3" s="76"/>
      <c r="G3" s="76"/>
      <c r="H3" s="7"/>
    </row>
    <row r="4" spans="2:8" ht="12" customHeight="1">
      <c r="B4" s="6"/>
      <c r="C4" s="18"/>
      <c r="D4" s="18"/>
      <c r="E4" s="18"/>
      <c r="F4" s="18"/>
      <c r="G4" s="11"/>
      <c r="H4" s="7"/>
    </row>
    <row r="5" spans="2:8" ht="66" customHeight="1">
      <c r="B5" s="6"/>
      <c r="C5" s="68" t="s">
        <v>76</v>
      </c>
      <c r="D5" s="68" t="s">
        <v>60</v>
      </c>
      <c r="E5" s="68" t="s">
        <v>61</v>
      </c>
      <c r="F5" s="69" t="s">
        <v>62</v>
      </c>
      <c r="G5" s="69" t="s">
        <v>63</v>
      </c>
      <c r="H5" s="7"/>
    </row>
    <row r="6" spans="2:8" ht="97.5" customHeight="1">
      <c r="B6" s="6"/>
      <c r="C6" s="98" t="s">
        <v>64</v>
      </c>
      <c r="D6" s="82" t="s">
        <v>79</v>
      </c>
      <c r="E6" s="82" t="s">
        <v>65</v>
      </c>
      <c r="F6" s="58" t="s">
        <v>77</v>
      </c>
      <c r="G6" s="67">
        <v>0.25</v>
      </c>
      <c r="H6" s="86"/>
    </row>
    <row r="7" spans="2:8" ht="39.75" customHeight="1">
      <c r="B7" s="6"/>
      <c r="C7" s="99"/>
      <c r="D7" s="83"/>
      <c r="E7" s="83"/>
      <c r="F7" s="59" t="s">
        <v>78</v>
      </c>
      <c r="G7" s="60">
        <v>0.1</v>
      </c>
      <c r="H7" s="86"/>
    </row>
    <row r="8" spans="2:8" ht="60.75" customHeight="1">
      <c r="B8" s="6"/>
      <c r="C8" s="90" t="s">
        <v>66</v>
      </c>
      <c r="D8" s="82" t="s">
        <v>83</v>
      </c>
      <c r="E8" s="82" t="s">
        <v>67</v>
      </c>
      <c r="F8" s="58" t="s">
        <v>80</v>
      </c>
      <c r="G8" s="61">
        <v>0.2</v>
      </c>
      <c r="H8" s="87"/>
    </row>
    <row r="9" spans="2:12" ht="69" customHeight="1">
      <c r="B9" s="6"/>
      <c r="C9" s="91"/>
      <c r="D9" s="83"/>
      <c r="E9" s="83"/>
      <c r="F9" s="59" t="s">
        <v>81</v>
      </c>
      <c r="G9" s="60">
        <v>0.1</v>
      </c>
      <c r="H9" s="87"/>
      <c r="L9" s="36"/>
    </row>
    <row r="10" spans="2:8" ht="105">
      <c r="B10" s="6"/>
      <c r="C10" s="25" t="s">
        <v>68</v>
      </c>
      <c r="D10" s="62" t="s">
        <v>82</v>
      </c>
      <c r="E10" s="57" t="s">
        <v>69</v>
      </c>
      <c r="F10" s="24" t="s">
        <v>70</v>
      </c>
      <c r="G10" s="56">
        <v>0.15</v>
      </c>
      <c r="H10" s="87"/>
    </row>
    <row r="11" spans="2:8" ht="52.5">
      <c r="B11" s="6"/>
      <c r="C11" s="90" t="s">
        <v>71</v>
      </c>
      <c r="D11" s="82" t="s">
        <v>84</v>
      </c>
      <c r="E11" s="82" t="s">
        <v>72</v>
      </c>
      <c r="F11" s="58" t="s">
        <v>85</v>
      </c>
      <c r="G11" s="67">
        <v>0.1</v>
      </c>
      <c r="H11" s="87"/>
    </row>
    <row r="12" spans="2:8" ht="24" customHeight="1">
      <c r="B12" s="6"/>
      <c r="C12" s="91" t="s">
        <v>36</v>
      </c>
      <c r="D12" s="83"/>
      <c r="E12" s="83"/>
      <c r="F12" s="63" t="s">
        <v>86</v>
      </c>
      <c r="G12" s="66">
        <v>0.15</v>
      </c>
      <c r="H12" s="87"/>
    </row>
    <row r="13" spans="2:12" ht="105">
      <c r="B13" s="6"/>
      <c r="C13" s="90" t="s">
        <v>73</v>
      </c>
      <c r="D13" s="92" t="s">
        <v>87</v>
      </c>
      <c r="E13" s="92" t="s">
        <v>72</v>
      </c>
      <c r="F13" s="58" t="s">
        <v>88</v>
      </c>
      <c r="G13" s="67">
        <v>0.1</v>
      </c>
      <c r="H13" s="86"/>
      <c r="L13" s="36"/>
    </row>
    <row r="14" spans="2:12" ht="12" customHeight="1">
      <c r="B14" s="6"/>
      <c r="C14" s="97"/>
      <c r="D14" s="93"/>
      <c r="E14" s="93"/>
      <c r="F14" s="64" t="s">
        <v>89</v>
      </c>
      <c r="G14" s="66">
        <v>0.1</v>
      </c>
      <c r="H14" s="86"/>
      <c r="L14" s="36"/>
    </row>
    <row r="15" spans="2:12" ht="12" customHeight="1">
      <c r="B15" s="6"/>
      <c r="C15" s="91"/>
      <c r="D15" s="94"/>
      <c r="E15" s="94"/>
      <c r="F15" s="65" t="s">
        <v>75</v>
      </c>
      <c r="G15" s="60">
        <v>0.15</v>
      </c>
      <c r="H15" s="86"/>
      <c r="L15" s="36"/>
    </row>
    <row r="16" spans="2:12" ht="105" customHeight="1">
      <c r="B16" s="6"/>
      <c r="C16" s="98" t="s">
        <v>74</v>
      </c>
      <c r="D16" s="92" t="s">
        <v>90</v>
      </c>
      <c r="E16" s="92" t="s">
        <v>72</v>
      </c>
      <c r="F16" s="58" t="s">
        <v>91</v>
      </c>
      <c r="G16" s="67">
        <v>0.1</v>
      </c>
      <c r="H16" s="87"/>
      <c r="L16" s="36"/>
    </row>
    <row r="17" spans="2:12" ht="10.5">
      <c r="B17" s="6"/>
      <c r="C17" s="99"/>
      <c r="D17" s="94"/>
      <c r="E17" s="94"/>
      <c r="F17" s="59" t="s">
        <v>75</v>
      </c>
      <c r="G17" s="60">
        <v>0.2</v>
      </c>
      <c r="H17" s="87"/>
      <c r="L17" s="36"/>
    </row>
    <row r="18" spans="2:48" ht="11.25" thickBot="1">
      <c r="B18" s="8"/>
      <c r="C18" s="9"/>
      <c r="D18" s="9"/>
      <c r="E18" s="9"/>
      <c r="F18" s="9"/>
      <c r="G18" s="9"/>
      <c r="H18" s="10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2:48" ht="10.5"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5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2:48" ht="10.5">
      <c r="B20" s="12"/>
      <c r="C20" s="33"/>
      <c r="D20" s="33"/>
      <c r="E20" s="33"/>
      <c r="F20" s="33"/>
      <c r="G20" s="33"/>
      <c r="H20" s="33"/>
      <c r="I20" s="33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5"/>
      <c r="AH20" s="15"/>
      <c r="AI20" s="15"/>
      <c r="AJ20" s="15"/>
      <c r="AK20" s="15"/>
      <c r="AL20" s="15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2:48" ht="10.5">
      <c r="B21" s="12"/>
      <c r="C21" s="34"/>
      <c r="D21" s="81"/>
      <c r="E21" s="81"/>
      <c r="F21" s="81"/>
      <c r="G21" s="81"/>
      <c r="H21" s="33"/>
      <c r="I21" s="33"/>
      <c r="J21" s="12"/>
      <c r="K21" s="12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5"/>
      <c r="AH21" s="15"/>
      <c r="AI21" s="15"/>
      <c r="AJ21" s="15"/>
      <c r="AK21" s="15"/>
      <c r="AL21" s="15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2:48" ht="13.5" customHeight="1">
      <c r="B22" s="12"/>
      <c r="C22" s="88"/>
      <c r="D22" s="89"/>
      <c r="E22" s="89"/>
      <c r="F22" s="37"/>
      <c r="G22" s="84"/>
      <c r="H22" s="85"/>
      <c r="I22" s="33"/>
      <c r="J22" s="12"/>
      <c r="K22" s="12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5"/>
      <c r="AH22" s="15"/>
      <c r="AI22" s="15"/>
      <c r="AJ22" s="15"/>
      <c r="AK22" s="15"/>
      <c r="AL22" s="15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2:48" ht="10.5">
      <c r="B23" s="12"/>
      <c r="C23" s="88"/>
      <c r="D23" s="89"/>
      <c r="E23" s="89"/>
      <c r="F23" s="37"/>
      <c r="G23" s="84"/>
      <c r="H23" s="85"/>
      <c r="I23" s="33"/>
      <c r="J23" s="12"/>
      <c r="K23" s="12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5"/>
      <c r="AH23" s="15"/>
      <c r="AI23" s="15"/>
      <c r="AJ23" s="15"/>
      <c r="AK23" s="15"/>
      <c r="AL23" s="15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2:48" ht="10.5">
      <c r="B24" s="12"/>
      <c r="C24" s="88"/>
      <c r="D24" s="89"/>
      <c r="E24" s="89"/>
      <c r="F24" s="37"/>
      <c r="G24" s="84"/>
      <c r="H24" s="85"/>
      <c r="I24" s="33"/>
      <c r="J24" s="12"/>
      <c r="K24" s="12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5"/>
      <c r="AH24" s="15"/>
      <c r="AI24" s="15"/>
      <c r="AJ24" s="15"/>
      <c r="AK24" s="15"/>
      <c r="AL24" s="15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2:48" ht="10.5">
      <c r="B25" s="12"/>
      <c r="C25" s="88"/>
      <c r="D25" s="89"/>
      <c r="E25" s="89"/>
      <c r="F25" s="37"/>
      <c r="G25" s="84"/>
      <c r="H25" s="85"/>
      <c r="I25" s="33"/>
      <c r="J25" s="12"/>
      <c r="K25" s="12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5"/>
      <c r="AH25" s="15"/>
      <c r="AI25" s="15"/>
      <c r="AJ25" s="15"/>
      <c r="AK25" s="15"/>
      <c r="AL25" s="15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2:48" ht="10.5">
      <c r="B26" s="12"/>
      <c r="C26" s="88"/>
      <c r="D26" s="89"/>
      <c r="E26" s="89"/>
      <c r="F26" s="37"/>
      <c r="G26" s="84"/>
      <c r="H26" s="85"/>
      <c r="I26" s="33"/>
      <c r="J26" s="12"/>
      <c r="K26" s="1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5"/>
      <c r="AH26" s="15"/>
      <c r="AI26" s="15"/>
      <c r="AJ26" s="15"/>
      <c r="AK26" s="15"/>
      <c r="AL26" s="15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2:48" ht="10.5">
      <c r="B27" s="12"/>
      <c r="C27" s="88"/>
      <c r="D27" s="89"/>
      <c r="E27" s="89"/>
      <c r="F27" s="37"/>
      <c r="G27" s="84"/>
      <c r="H27" s="85"/>
      <c r="I27" s="33"/>
      <c r="J27" s="12"/>
      <c r="K27" s="12"/>
      <c r="L27" s="1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</row>
    <row r="28" spans="2:48" ht="10.5">
      <c r="B28" s="12"/>
      <c r="C28" s="88"/>
      <c r="D28" s="89"/>
      <c r="E28" s="89"/>
      <c r="F28" s="37"/>
      <c r="G28" s="84"/>
      <c r="H28" s="85"/>
      <c r="I28" s="12"/>
      <c r="J28" s="12"/>
      <c r="K28" s="12"/>
      <c r="L28" s="14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</row>
    <row r="29" spans="3:48" ht="10.5">
      <c r="C29" s="88"/>
      <c r="D29" s="89"/>
      <c r="E29" s="89"/>
      <c r="F29" s="37"/>
      <c r="G29" s="84"/>
      <c r="H29" s="85"/>
      <c r="L29" s="14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3:48" ht="10.5">
      <c r="C30" s="88"/>
      <c r="D30" s="89"/>
      <c r="E30" s="89"/>
      <c r="F30" s="37"/>
      <c r="G30" s="84"/>
      <c r="H30" s="85"/>
      <c r="L30" s="14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3:48" ht="10.5">
      <c r="C31" s="88"/>
      <c r="D31" s="89"/>
      <c r="E31" s="89"/>
      <c r="F31" s="37"/>
      <c r="G31" s="84"/>
      <c r="H31" s="85"/>
      <c r="L31" s="14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3:48" ht="10.5">
      <c r="C32" s="88"/>
      <c r="D32" s="89"/>
      <c r="E32" s="89"/>
      <c r="F32" s="37"/>
      <c r="G32" s="84"/>
      <c r="H32" s="85"/>
      <c r="L32" s="14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3:8" ht="10.5">
      <c r="C33" s="96"/>
      <c r="D33" s="96"/>
      <c r="E33" s="96"/>
      <c r="F33" s="1"/>
      <c r="G33" s="95"/>
      <c r="H33" s="95"/>
    </row>
    <row r="34" spans="3:8" ht="10.5">
      <c r="C34" s="96"/>
      <c r="D34" s="96"/>
      <c r="E34" s="96"/>
      <c r="F34" s="1"/>
      <c r="G34" s="95"/>
      <c r="H34" s="95"/>
    </row>
    <row r="35" spans="3:8" ht="10.5">
      <c r="C35" s="96"/>
      <c r="D35" s="96"/>
      <c r="E35" s="96"/>
      <c r="F35" s="1"/>
      <c r="G35" s="95"/>
      <c r="H35" s="95"/>
    </row>
    <row r="36" spans="3:8" ht="10.5">
      <c r="C36" s="96"/>
      <c r="D36" s="96"/>
      <c r="E36" s="96"/>
      <c r="F36" s="1"/>
      <c r="G36" s="95"/>
      <c r="H36" s="95"/>
    </row>
    <row r="37" spans="3:8" ht="10.5">
      <c r="C37" s="96"/>
      <c r="D37" s="96"/>
      <c r="E37" s="96"/>
      <c r="F37" s="1"/>
      <c r="G37" s="95"/>
      <c r="H37" s="95"/>
    </row>
    <row r="38" spans="3:8" ht="10.5">
      <c r="C38" s="96"/>
      <c r="D38" s="96"/>
      <c r="E38" s="96"/>
      <c r="F38" s="1"/>
      <c r="G38" s="95"/>
      <c r="H38" s="95"/>
    </row>
    <row r="39" spans="3:8" ht="10.5">
      <c r="C39" s="96"/>
      <c r="D39" s="96"/>
      <c r="E39" s="96"/>
      <c r="F39" s="1"/>
      <c r="G39" s="95"/>
      <c r="H39" s="95"/>
    </row>
    <row r="40" spans="3:8" ht="10.5">
      <c r="C40" s="96"/>
      <c r="D40" s="96"/>
      <c r="E40" s="96"/>
      <c r="F40" s="1"/>
      <c r="G40" s="95"/>
      <c r="H40" s="95"/>
    </row>
    <row r="41" spans="3:8" ht="10.5">
      <c r="C41" s="96"/>
      <c r="D41" s="96"/>
      <c r="E41" s="96"/>
      <c r="F41" s="1"/>
      <c r="G41" s="95"/>
      <c r="H41" s="95"/>
    </row>
    <row r="42" spans="3:8" ht="10.5">
      <c r="C42" s="96"/>
      <c r="D42" s="96"/>
      <c r="E42" s="96"/>
      <c r="F42" s="1"/>
      <c r="G42" s="95"/>
      <c r="H42" s="95"/>
    </row>
    <row r="43" spans="3:8" ht="10.5">
      <c r="C43" s="96"/>
      <c r="D43" s="96"/>
      <c r="E43" s="96"/>
      <c r="F43" s="1"/>
      <c r="G43" s="95"/>
      <c r="H43" s="95"/>
    </row>
    <row r="44" spans="3:8" ht="10.5">
      <c r="C44" s="96"/>
      <c r="D44" s="96"/>
      <c r="E44" s="96"/>
      <c r="F44" s="1"/>
      <c r="G44" s="95"/>
      <c r="H44" s="95"/>
    </row>
    <row r="45" spans="3:8" ht="10.5">
      <c r="C45" s="96"/>
      <c r="D45" s="96"/>
      <c r="E45" s="96"/>
      <c r="F45" s="1"/>
      <c r="G45" s="95"/>
      <c r="H45" s="95"/>
    </row>
    <row r="46" spans="3:8" ht="10.5">
      <c r="C46" s="96"/>
      <c r="D46" s="96"/>
      <c r="E46" s="96"/>
      <c r="F46" s="1"/>
      <c r="G46" s="95"/>
      <c r="H46" s="95"/>
    </row>
    <row r="47" spans="3:8" ht="10.5">
      <c r="C47" s="96"/>
      <c r="D47" s="96"/>
      <c r="E47" s="96"/>
      <c r="F47" s="1"/>
      <c r="G47" s="95"/>
      <c r="H47" s="95"/>
    </row>
    <row r="48" spans="3:8" ht="10.5">
      <c r="C48" s="96"/>
      <c r="D48" s="96"/>
      <c r="E48" s="96"/>
      <c r="F48" s="1"/>
      <c r="G48" s="95"/>
      <c r="H48" s="95"/>
    </row>
    <row r="49" spans="3:8" ht="10.5">
      <c r="C49" s="96"/>
      <c r="D49" s="96"/>
      <c r="E49" s="96"/>
      <c r="F49" s="1"/>
      <c r="G49" s="95"/>
      <c r="H49" s="95"/>
    </row>
    <row r="50" spans="3:8" ht="10.5">
      <c r="C50" s="96"/>
      <c r="D50" s="96"/>
      <c r="E50" s="96"/>
      <c r="F50" s="1"/>
      <c r="G50" s="95"/>
      <c r="H50" s="95"/>
    </row>
    <row r="51" spans="3:8" ht="10.5">
      <c r="C51" s="96"/>
      <c r="D51" s="96"/>
      <c r="E51" s="96"/>
      <c r="F51" s="1"/>
      <c r="G51" s="95"/>
      <c r="H51" s="95"/>
    </row>
    <row r="52" spans="3:8" ht="10.5">
      <c r="C52" s="95"/>
      <c r="D52" s="95"/>
      <c r="E52" s="95"/>
      <c r="G52" s="95"/>
      <c r="H52" s="95"/>
    </row>
    <row r="53" spans="3:8" ht="10.5">
      <c r="C53" s="95"/>
      <c r="D53" s="95"/>
      <c r="E53" s="95"/>
      <c r="G53" s="95"/>
      <c r="H53" s="95"/>
    </row>
    <row r="54" spans="3:8" ht="10.5">
      <c r="C54" s="95"/>
      <c r="D54" s="95"/>
      <c r="E54" s="95"/>
      <c r="G54" s="95"/>
      <c r="H54" s="95"/>
    </row>
    <row r="55" spans="3:8" ht="10.5">
      <c r="C55" s="95"/>
      <c r="D55" s="95"/>
      <c r="E55" s="95"/>
      <c r="G55" s="95"/>
      <c r="H55" s="95"/>
    </row>
    <row r="56" spans="3:8" ht="10.5">
      <c r="C56" s="95"/>
      <c r="D56" s="95"/>
      <c r="E56" s="95"/>
      <c r="G56" s="95"/>
      <c r="H56" s="95"/>
    </row>
    <row r="57" spans="3:8" ht="10.5">
      <c r="C57" s="95"/>
      <c r="D57" s="95"/>
      <c r="E57" s="95"/>
      <c r="G57" s="95"/>
      <c r="H57" s="95"/>
    </row>
    <row r="58" spans="3:8" ht="10.5">
      <c r="C58" s="95"/>
      <c r="D58" s="95"/>
      <c r="E58" s="95"/>
      <c r="G58" s="95"/>
      <c r="H58" s="95"/>
    </row>
    <row r="59" spans="3:8" ht="10.5">
      <c r="C59" s="95"/>
      <c r="D59" s="95"/>
      <c r="E59" s="95"/>
      <c r="G59" s="95"/>
      <c r="H59" s="95"/>
    </row>
    <row r="60" spans="3:8" ht="10.5">
      <c r="C60" s="95"/>
      <c r="D60" s="95"/>
      <c r="E60" s="95"/>
      <c r="G60" s="95"/>
      <c r="H60" s="95"/>
    </row>
    <row r="61" spans="3:8" ht="10.5">
      <c r="C61" s="95"/>
      <c r="D61" s="95"/>
      <c r="E61" s="95"/>
      <c r="G61" s="95"/>
      <c r="H61" s="95"/>
    </row>
    <row r="62" spans="3:8" ht="10.5">
      <c r="C62" s="95"/>
      <c r="D62" s="95"/>
      <c r="E62" s="95"/>
      <c r="G62" s="95"/>
      <c r="H62" s="95"/>
    </row>
    <row r="63" spans="3:8" ht="10.5">
      <c r="C63" s="95"/>
      <c r="D63" s="95"/>
      <c r="E63" s="95"/>
      <c r="G63" s="95"/>
      <c r="H63" s="95"/>
    </row>
    <row r="64" spans="3:8" ht="10.5">
      <c r="C64" s="95"/>
      <c r="D64" s="95"/>
      <c r="E64" s="95"/>
      <c r="G64" s="95"/>
      <c r="H64" s="95"/>
    </row>
    <row r="65" spans="3:8" ht="10.5">
      <c r="C65" s="95"/>
      <c r="D65" s="95"/>
      <c r="E65" s="95"/>
      <c r="G65" s="95"/>
      <c r="H65" s="95"/>
    </row>
    <row r="66" spans="3:8" ht="10.5">
      <c r="C66" s="95"/>
      <c r="D66" s="95"/>
      <c r="E66" s="95"/>
      <c r="G66" s="95"/>
      <c r="H66" s="95"/>
    </row>
    <row r="67" spans="3:8" ht="10.5">
      <c r="C67" s="95"/>
      <c r="D67" s="95"/>
      <c r="E67" s="95"/>
      <c r="G67" s="95"/>
      <c r="H67" s="95"/>
    </row>
    <row r="68" spans="3:8" ht="10.5">
      <c r="C68" s="95"/>
      <c r="D68" s="95"/>
      <c r="E68" s="95"/>
      <c r="G68" s="95"/>
      <c r="H68" s="95"/>
    </row>
    <row r="69" spans="3:8" ht="10.5">
      <c r="C69" s="95"/>
      <c r="D69" s="95"/>
      <c r="E69" s="95"/>
      <c r="G69" s="95"/>
      <c r="H69" s="95"/>
    </row>
    <row r="70" spans="3:8" ht="10.5">
      <c r="C70" s="95"/>
      <c r="D70" s="95"/>
      <c r="E70" s="95"/>
      <c r="G70" s="95"/>
      <c r="H70" s="95"/>
    </row>
    <row r="71" spans="3:8" ht="10.5">
      <c r="C71" s="95"/>
      <c r="D71" s="95"/>
      <c r="E71" s="95"/>
      <c r="G71" s="95"/>
      <c r="H71" s="95"/>
    </row>
    <row r="72" spans="3:8" ht="10.5">
      <c r="C72" s="95"/>
      <c r="D72" s="95"/>
      <c r="E72" s="95"/>
      <c r="G72" s="95"/>
      <c r="H72" s="95"/>
    </row>
  </sheetData>
  <sheetProtection/>
  <mergeCells count="43">
    <mergeCell ref="D6:D7"/>
    <mergeCell ref="D8:D9"/>
    <mergeCell ref="C8:C9"/>
    <mergeCell ref="D24:D32"/>
    <mergeCell ref="E24:E32"/>
    <mergeCell ref="G24:G32"/>
    <mergeCell ref="C3:G3"/>
    <mergeCell ref="C13:C15"/>
    <mergeCell ref="E16:E17"/>
    <mergeCell ref="D16:D17"/>
    <mergeCell ref="C16:C17"/>
    <mergeCell ref="C6:C7"/>
    <mergeCell ref="E6:E7"/>
    <mergeCell ref="D52:D63"/>
    <mergeCell ref="E52:E63"/>
    <mergeCell ref="G52:G63"/>
    <mergeCell ref="H24:H32"/>
    <mergeCell ref="C33:C51"/>
    <mergeCell ref="D33:D51"/>
    <mergeCell ref="E33:E51"/>
    <mergeCell ref="G33:G51"/>
    <mergeCell ref="H33:H51"/>
    <mergeCell ref="C24:C32"/>
    <mergeCell ref="C11:C12"/>
    <mergeCell ref="E13:E15"/>
    <mergeCell ref="D13:D15"/>
    <mergeCell ref="H52:H63"/>
    <mergeCell ref="C64:C72"/>
    <mergeCell ref="D64:D72"/>
    <mergeCell ref="E64:E72"/>
    <mergeCell ref="G64:G72"/>
    <mergeCell ref="H64:H72"/>
    <mergeCell ref="C52:C63"/>
    <mergeCell ref="E8:E9"/>
    <mergeCell ref="G22:G23"/>
    <mergeCell ref="H22:H23"/>
    <mergeCell ref="H6:H17"/>
    <mergeCell ref="D21:G21"/>
    <mergeCell ref="C22:C23"/>
    <mergeCell ref="D22:D23"/>
    <mergeCell ref="E22:E23"/>
    <mergeCell ref="D11:D12"/>
    <mergeCell ref="E11:E12"/>
  </mergeCells>
  <printOptions/>
  <pageMargins left="0.7" right="0.7" top="0.75" bottom="0.75" header="0.3" footer="0.3"/>
  <pageSetup horizontalDpi="600" verticalDpi="600" orientation="landscape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0" min="1" max="7" man="1"/>
  </rowBreaks>
  <colBreaks count="1" manualBreakCount="1">
    <brk id="8" min="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2010-10-27T10:29:34Z</cp:lastPrinted>
  <dcterms:created xsi:type="dcterms:W3CDTF">2003-10-18T11:05:50Z</dcterms:created>
  <dcterms:modified xsi:type="dcterms:W3CDTF">2021-03-17T10:23:17Z</dcterms:modified>
  <cp:category/>
  <cp:version/>
  <cp:contentType/>
  <cp:contentStatus/>
</cp:coreProperties>
</file>