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6075" tabRatio="940" activeTab="0"/>
  </bookViews>
  <sheets>
    <sheet name="Штатное расписание" sheetId="1" r:id="rId1"/>
    <sheet name="Рекомендация" sheetId="2" r:id="rId2"/>
    <sheet name="Пр. 1 распред.работ." sheetId="3" r:id="rId3"/>
    <sheet name="Пр. 2 коэфф. повышения" sheetId="4" r:id="rId4"/>
    <sheet name="Пр. 3 кратные размеры" sheetId="5" r:id="rId5"/>
    <sheet name="Пр. 4 тарифные разряды" sheetId="6" r:id="rId6"/>
  </sheets>
  <definedNames>
    <definedName name="CA0_УКА__1_П_10_10" localSheetId="1">'Рекомендация'!#REF!</definedName>
    <definedName name="CA0_УКА__1_П_2_2" localSheetId="1">'Рекомендация'!#REF!</definedName>
    <definedName name="CA0_УКА__1_П_3_3" localSheetId="1">'Рекомендация'!#REF!</definedName>
    <definedName name="CA0_УКА__1_П_4_4" localSheetId="1">'Рекомендация'!#REF!</definedName>
    <definedName name="CA0_УКА__1_П_5_5" localSheetId="1">'Рекомендация'!#REF!</definedName>
    <definedName name="CA0_УКА__1_П_6_6" localSheetId="1">'Рекомендация'!#REF!</definedName>
    <definedName name="CA0_УКА__1_П_7_7" localSheetId="1">'Рекомендация'!#REF!</definedName>
    <definedName name="CA0_УКА__1_П_8_8" localSheetId="1">'Рекомендация'!#REF!</definedName>
    <definedName name="CA0_УКА__1_П_9_9" localSheetId="1">'Рекомендация'!#REF!</definedName>
    <definedName name="_xlnm.Print_Titles" localSheetId="0">'Штатное расписание'!$15:$24</definedName>
    <definedName name="_xlnm.Print_Area" localSheetId="2">'Пр. 1 распред.работ.'!$C$3:$AE$39</definedName>
    <definedName name="_xlnm.Print_Area" localSheetId="3">'Пр. 2 коэфф. повышения'!$C$3:$D$256</definedName>
    <definedName name="_xlnm.Print_Area" localSheetId="4">'Пр. 3 кратные размеры'!$C$3:$H$330</definedName>
    <definedName name="_xlnm.Print_Area" localSheetId="5">'Пр. 4 тарифные разряды'!$C$3:$P$28</definedName>
    <definedName name="_xlnm.Print_Area" localSheetId="1">'Рекомендация'!$C$3:$C$89</definedName>
    <definedName name="_xlnm.Print_Area" localSheetId="0">'Штатное расписание'!$C$3:$BD$56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  <author>shimanovich</author>
  </authors>
  <commentList>
    <comment ref="AP8" authorId="0">
      <text>
        <r>
          <rPr>
            <sz val="8"/>
            <rFont val="Tahoma"/>
            <family val="2"/>
          </rPr>
          <t xml:space="preserve">Введите наименование должностного лица, утвердившего штатное расписание
</t>
        </r>
      </text>
    </comment>
    <comment ref="C25" authorId="0">
      <text>
        <r>
          <rPr>
            <sz val="8"/>
            <rFont val="Tahoma"/>
            <family val="2"/>
          </rPr>
          <t>Введите наименование структурного подразделения</t>
        </r>
      </text>
    </comment>
    <comment ref="N26" authorId="0">
      <text>
        <r>
          <rPr>
            <sz val="8"/>
            <rFont val="Tahoma"/>
            <family val="2"/>
          </rPr>
          <t>Выберите из раскрывающегося списка тарифный разряд по ЕТС</t>
        </r>
      </text>
    </comment>
    <comment ref="R26" authorId="0">
      <text>
        <r>
          <rPr>
            <sz val="8"/>
            <rFont val="Tahoma"/>
            <family val="2"/>
          </rPr>
          <t xml:space="preserve">Выберите из раскрывающегося списка коэффициент повышения по технологическим видам работ, производствам, видам экономической деятельности и отраслям
</t>
        </r>
      </text>
    </comment>
    <comment ref="P26" authorId="0">
      <text>
        <r>
          <rPr>
            <sz val="8"/>
            <rFont val="Tahoma"/>
            <family val="2"/>
          </rPr>
          <t>Данная графа заполнится автоматически, после того, как будет внесен тарифный разряд по ЕТС (гр.4)</t>
        </r>
      </text>
    </comment>
    <comment ref="C32" authorId="0">
      <text>
        <r>
          <rPr>
            <sz val="8"/>
            <rFont val="Tahoma"/>
            <family val="2"/>
          </rPr>
          <t>Введите наименование структурного подразделения</t>
        </r>
      </text>
    </comment>
    <comment ref="N33" authorId="0">
      <text>
        <r>
          <rPr>
            <sz val="8"/>
            <rFont val="Tahoma"/>
            <family val="2"/>
          </rPr>
          <t>Выберите из раскрывающегося списка тарифный разряд по ЕТС</t>
        </r>
      </text>
    </comment>
    <comment ref="P33" authorId="0">
      <text>
        <r>
          <rPr>
            <sz val="8"/>
            <rFont val="Tahoma"/>
            <family val="2"/>
          </rPr>
          <t>Данная графа заполнится автоматически, после того, как будет внесен тарифный разряд по ЕТС (гр.4)</t>
        </r>
      </text>
    </comment>
    <comment ref="R33" authorId="0">
      <text>
        <r>
          <rPr>
            <sz val="8"/>
            <rFont val="Tahoma"/>
            <family val="2"/>
          </rPr>
          <t>Выберите из раскрывающегося списка коэффициент повышения по технологическим видам работ, производствам, видам экономической деятельности и отраслям</t>
        </r>
      </text>
    </comment>
    <comment ref="C26" authorId="0">
      <text>
        <r>
          <rPr>
            <sz val="8"/>
            <rFont val="Tahoma"/>
            <family val="2"/>
          </rPr>
          <t xml:space="preserve">Данная ячейка заполнится автоматически после того, как вы укажете наименование структурного подразделения, должностей служащих (профессий рабочих) </t>
        </r>
      </text>
    </comment>
    <comment ref="N41" authorId="0">
      <text>
        <r>
          <rPr>
            <sz val="8"/>
            <rFont val="Tahoma"/>
            <family val="2"/>
          </rPr>
          <t>Выберите из раскрывающегося списка тарифный разряд по ЕТС</t>
        </r>
      </text>
    </comment>
    <comment ref="P41" authorId="0">
      <text>
        <r>
          <rPr>
            <sz val="8"/>
            <rFont val="Tahoma"/>
            <family val="2"/>
          </rPr>
          <t xml:space="preserve">Данная графа заполнится автоматически, после того, как будет внесен тарифный разряд по ЕТС (гр.4)
</t>
        </r>
      </text>
    </comment>
    <comment ref="R41" authorId="0">
      <text>
        <r>
          <rPr>
            <sz val="8"/>
            <rFont val="Tahoma"/>
            <family val="2"/>
          </rPr>
          <t xml:space="preserve">Выберите из раскрывающегося списка коэффициент повышения по технологическим видам работ, производствам, видам экономической деятельности и отраслям
</t>
        </r>
      </text>
    </comment>
    <comment ref="C31" authorId="0">
      <text>
        <r>
          <rPr>
            <sz val="8"/>
            <rFont val="Tahoma"/>
            <family val="2"/>
          </rPr>
          <t xml:space="preserve">Чтобы добавить строки, нажмите на "+"
</t>
        </r>
      </text>
    </comment>
    <comment ref="AV4" authorId="0">
      <text>
        <r>
          <rPr>
            <sz val="8"/>
            <rFont val="Tahoma"/>
            <family val="2"/>
          </rPr>
          <t>Данные автоматически переносятся из штатного расписания</t>
        </r>
      </text>
    </comment>
    <comment ref="AP6" authorId="0">
      <text>
        <r>
          <rPr>
            <sz val="8"/>
            <rFont val="Tahoma"/>
            <family val="2"/>
          </rPr>
          <t xml:space="preserve">Данные автоматически переносятся из штатного расписания
</t>
        </r>
      </text>
    </comment>
    <comment ref="R15" authorId="0">
      <text>
        <r>
          <rPr>
            <sz val="8"/>
            <rFont val="Tahoma"/>
            <family val="2"/>
          </rPr>
          <t xml:space="preserve">Приложение 2 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      </r>
      </text>
    </comment>
    <comment ref="X15" authorId="0">
      <text>
        <r>
          <rPr>
            <sz val="8"/>
            <rFont val="Tahoma"/>
            <family val="2"/>
          </rPr>
          <t xml:space="preserve">Рекомендации по определению тарифных ставок (окладов) работников 
коммерческих организаций и о порядке 
их повышения, утвержденной постановлением Минтруда и соцзащиты РБ 11.07.2011 № 67
</t>
        </r>
      </text>
    </comment>
    <comment ref="AJ19" authorId="0">
      <text>
        <r>
          <rPr>
            <sz val="8"/>
            <rFont val="Tahoma"/>
            <family val="2"/>
          </rPr>
          <t xml:space="preserve">Декрет Президента Респ.Беларусь от 26.07.1999 г. № 29 «О дополнительных мерах по совершенствованию трудовых отношений, укреплению трудовой и исполнительской дисциплины»
</t>
        </r>
      </text>
    </comment>
    <comment ref="AL19" authorId="0">
      <text>
        <r>
          <rPr>
            <sz val="8"/>
            <rFont val="Tahoma"/>
            <family val="2"/>
          </rPr>
          <t>Постановление Совета Министров Респ.Беларусь от 09.11.1999 г. № 1748 «О дополнительных мерах мате-риального стимулирования высо-копроизводительного и качественного труда»</t>
        </r>
      </text>
    </comment>
    <comment ref="C40" authorId="0">
      <text>
        <r>
          <rPr>
            <sz val="8"/>
            <rFont val="Tahoma"/>
            <family val="2"/>
          </rPr>
          <t>Введите наименование структурного подразделения</t>
        </r>
      </text>
    </comment>
    <comment ref="P15" authorId="0">
      <text>
        <r>
          <rPr>
            <sz val="8"/>
            <rFont val="Tahoma"/>
            <family val="2"/>
          </rPr>
          <t xml:space="preserve">Приложение 1 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      </r>
      </text>
    </comment>
    <comment ref="N15" authorId="0">
      <text>
        <r>
          <rPr>
            <sz val="8"/>
            <rFont val="Tahoma"/>
            <family val="2"/>
          </rPr>
          <t xml:space="preserve">Приложение 1 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      </r>
      </text>
    </comment>
    <comment ref="P13" authorId="1">
      <text>
        <r>
          <rPr>
            <sz val="8"/>
            <rFont val="Tahoma"/>
            <family val="2"/>
          </rPr>
          <t xml:space="preserve"> Введите тарифную ставку 1-го разряда, действующую в организации</t>
        </r>
      </text>
    </comment>
  </commentList>
</comments>
</file>

<file path=xl/sharedStrings.xml><?xml version="1.0" encoding="utf-8"?>
<sst xmlns="http://schemas.openxmlformats.org/spreadsheetml/2006/main" count="1159" uniqueCount="652">
  <si>
    <t xml:space="preserve">Авиационный механик по планеру и двигателям, авиационный механик по приборам и электрооборудованию, авиационный механик по радиооборудованию </t>
  </si>
  <si>
    <t xml:space="preserve">Авиационный техник по горюче-смазочным материалам </t>
  </si>
  <si>
    <t>2,17-2,48</t>
  </si>
  <si>
    <t xml:space="preserve">Авиационный техник по планеру и двигателям, авиационный техник по приборам и электрооборудованию, авиационный техник по радиооборудованию </t>
  </si>
  <si>
    <t>2,32-3,04</t>
  </si>
  <si>
    <t xml:space="preserve">Бортмеханик </t>
  </si>
  <si>
    <t>3,04-3,25</t>
  </si>
  <si>
    <t xml:space="preserve">Бортоператор </t>
  </si>
  <si>
    <t>2,84-3,04</t>
  </si>
  <si>
    <t xml:space="preserve">Бортпроводник </t>
  </si>
  <si>
    <t>2,32-2,65</t>
  </si>
  <si>
    <t xml:space="preserve">Бортрадист </t>
  </si>
  <si>
    <t>7. Связь</t>
  </si>
  <si>
    <t xml:space="preserve">Телеграфист, телефонист, оператор связи; почтальон, сортировщик почтовых отправлений и произведений печати, фотооператор: </t>
  </si>
  <si>
    <t xml:space="preserve">I класса </t>
  </si>
  <si>
    <t xml:space="preserve">II класса </t>
  </si>
  <si>
    <t xml:space="preserve">III класса </t>
  </si>
  <si>
    <t xml:space="preserve">Фельдъегерь по специальным поручениям </t>
  </si>
  <si>
    <t xml:space="preserve">Фельдъегерь </t>
  </si>
  <si>
    <t xml:space="preserve">Экспедитор специальной связи: </t>
  </si>
  <si>
    <t xml:space="preserve">Проводник-электромонтер почтовых вагонов на линиях: </t>
  </si>
  <si>
    <t xml:space="preserve">1-й категории (международные линии) </t>
  </si>
  <si>
    <t xml:space="preserve">2-й категории (внутренние линии) </t>
  </si>
  <si>
    <t xml:space="preserve">Обработчик печати </t>
  </si>
  <si>
    <t xml:space="preserve">Оператор пейджинговой связи (при наборе смешанного текста до 160 знаков в минуту и норме сообщений до 60 за один час работы) </t>
  </si>
  <si>
    <t xml:space="preserve">Оператор пейджинговой связи (при наборе смешанного текста свыше 160 знаков в минуту и норме сообщений свыше 60 за один час работы) </t>
  </si>
  <si>
    <t xml:space="preserve">Радиооператор </t>
  </si>
  <si>
    <t xml:space="preserve">Экспедитор печати </t>
  </si>
  <si>
    <t>1,57; 1,73</t>
  </si>
  <si>
    <t xml:space="preserve">Киоскер </t>
  </si>
  <si>
    <t>8. Погрузочно-разгрузочные работы</t>
  </si>
  <si>
    <t xml:space="preserve">при погрузке (разгрузке) угля, угольного брикета, креозота, асбеста, негашеной извести, минеральной ваты, цемента; при погрузке (разгрузке) в суда вредных для здоровья грузов, смерзшихся грузов и грузов с весом одного места свыше 50 кг </t>
  </si>
  <si>
    <t xml:space="preserve">при погрузке (разгрузке) в железнодорожные вагоны, автомобили и другой подвижной состав вредных для здоровья грузов, смерзшихся грузов и грузов с весом одного места свыше 50 кг; при погрузке (разгрузке) в суда остальных грузов, а также всех грузов в воздушные суда </t>
  </si>
  <si>
    <t xml:space="preserve">при погрузке (разгрузке) в железнодорожные вагоны, автомобили и другой подвижной состав остальных грузов; на внутрискладской переработке грузов </t>
  </si>
  <si>
    <t xml:space="preserve">Механизатор (докер-механизатор) комплексной бригады на погрузочно-разгрузочных работах: </t>
  </si>
  <si>
    <t xml:space="preserve">1-го класса </t>
  </si>
  <si>
    <t xml:space="preserve">2-го класса </t>
  </si>
  <si>
    <t xml:space="preserve">3-го класса </t>
  </si>
  <si>
    <t xml:space="preserve">4-го класса </t>
  </si>
  <si>
    <t>9. Военизированные газоспасательные и горноспасательные подразделения, военизированные подразделения по предупреждению возникновения и ликвидации открытых газовых и нефтяных фонтанов</t>
  </si>
  <si>
    <t xml:space="preserve">Горноспасатель: </t>
  </si>
  <si>
    <t xml:space="preserve">Спасатель-противофонтанщик: </t>
  </si>
  <si>
    <t>10. Внутренний водный транспорт</t>
  </si>
  <si>
    <t>Рядовой состав судов (без совмещения должностей)</t>
  </si>
  <si>
    <t>Наименование профессии</t>
  </si>
  <si>
    <t>Суда, находящиеся в эксплуатации: моторные катера, самоходные краны, несамоходные краны; пневматические перегружатели зерна, цемента и других грузов; гидроперегружатели минерально-строительных материалов, нефтеперекачивающие, нефтебункеровочные и нефтезачистные станции; станции по приему и биохимической очистке подсланевых вод; плавучие доки; землесосы, земснаряды, дноочистительные снаряды</t>
  </si>
  <si>
    <t>Суда, не находящиеся в эксплуатации: моторные катера, несамоходные сухогрузные суда и паромы; дебаркадеры и брандвахты</t>
  </si>
  <si>
    <t xml:space="preserve">Боцман </t>
  </si>
  <si>
    <t xml:space="preserve">Рулевой (кормщик) </t>
  </si>
  <si>
    <t>Матрос-кассир</t>
  </si>
  <si>
    <t xml:space="preserve">Матрос </t>
  </si>
  <si>
    <t>Кочегар судна</t>
  </si>
  <si>
    <t>11. Строительство</t>
  </si>
  <si>
    <t>Рабочие производств, цехов, участков, занятые печатанием: книжной, многокрасочной продукции, учебников; центральных республиканских газет и журналов; печатной продукции на иностранных языках; билетов денежно-вещевой и других видов лотерей; картографической, бланочной и другой продукции строгой отчетности</t>
  </si>
  <si>
    <t>Рабочие основных производственных цехов</t>
  </si>
  <si>
    <t>Работы по производству и ремонту ювелирных изделий (кроме производства и ремонта ювелирных изделий по заказам населения); работы по изготовлению бриллиантов</t>
  </si>
  <si>
    <t>Работы по эксплуатационно-техническому обслуживанию, ремонту и наладке средств автоматики и связи, средств сигнализации и другого оборудования</t>
  </si>
  <si>
    <t>Рабочие конно-ручного труда, занятые в растениеводстве и животноводстве; трактористы-машинисты, занятые на работах, не связанных с сельскохозяйственным производством</t>
  </si>
  <si>
    <t>Рабочие, занятые охотой и разведением дичи</t>
  </si>
  <si>
    <t>Рабочие структурных подразделений технического контроля на работах в цехах (на участках): подготовительных, подготовки сырья, вулканизации, изготовления клеев для резины, каландровых, сборочных, автокамерных, формовой и неформовой техники (за исключением обработки резиновых формовых и неформовых деталей).</t>
  </si>
  <si>
    <t>Рабочие лабораторий цехов, непосредственно занятые в цехах (на участках): подготовительных, подготовки сырья, вулканизации, изготовления клеев для резины (кроме занятых выполнением графического анализа).</t>
  </si>
  <si>
    <t>Рабочие, непосредственно занятые изготовлением протезно-ортопедических изделий и полуфабрикатов</t>
  </si>
  <si>
    <t>Дефектоскописты</t>
  </si>
  <si>
    <t xml:space="preserve">45 - Строительство </t>
  </si>
  <si>
    <t>Лаборанты химического анализа, лаборанты по анализу газов и пыли, пробоотборщики, постоянно занятые проведением анализов химического состава шихты в производстве стекловарения, химического состава промышленных сточных вод, анализов воздуха, атмосферных выбросов</t>
  </si>
  <si>
    <t>Рабочие основных производственных цехов в производстве стекла и изделий из стекла, в производстве керамических изделий.</t>
  </si>
  <si>
    <t>Рабочие основных производственных цехов организаций по производству изделий из асбестоцемента и волокнистого цемента</t>
  </si>
  <si>
    <t>Рабочие, занятые ремонтом и обслуживанием машин, агрегатов и другого основного технологического оборудования в основных цехах металлургического производства черной металлургии.</t>
  </si>
  <si>
    <t>Рабочие основных цехов по обработке и переработке цветных металлов, получению конструкционных сплавов, проката</t>
  </si>
  <si>
    <t>29 – Производство машин и оборудования</t>
  </si>
  <si>
    <t>Рабочие, занятые техническим надзором и диагностикой (дефектоскописты рентгено-, гаммаграфирования) с применением источников ионизирующего и рентгеновского излучения.</t>
  </si>
  <si>
    <t>Основные и вспомогательные рабочие, занятые в производстве искусственных волокон (химические, кислотные и прядильные производства искусственных волокон).</t>
  </si>
  <si>
    <t>Основные и вспомогательные рабочие, занятые регенерацией сероуглерода из отходящих газов, образующихся в технологическом процессе.</t>
  </si>
  <si>
    <t>Рабочие, постоянно занятые обслуживанием, очисткой и ремонтом промышленной канализации и очистных сооружений, выполняющие работы по очистке и ремонту емкостей, цистерн, резервуаров из-под химических веществ.</t>
  </si>
  <si>
    <t>Рабочие, занятые в основном производстве полиэтилентерефталата, производстве мономеров (диметилтерефталата), регенерации катализаторов, химических продуктов (метанола, этиленгликоля, диметилтерефталата).</t>
  </si>
  <si>
    <t>Рабочие, занятые техническим контролем (лаборанты химического анализа, контролеры качества продукции и технологического процесса) в производстве полиэтилентерефталата, производстве мономеров (диметилтерефталата, синтетических смол и другой химической продукции), производстве синтетических волокон и нитей (химические, прядильные, отделочные отделения, участки и цеха, цех регенерации летучих и органических растворителей).</t>
  </si>
  <si>
    <t>Рабочие, занятые ведением процессов разрядки и зарядки фильер, обработки фильерных комплектов различными химикатами, продувки сжатым воздухом сушки в электропечи, ведением процесса обжига фильерных комплектов дозирующих насосов.</t>
  </si>
  <si>
    <t>Примечание. Коэффициент 1,1 может применяться для производств независимо от вида экономической деятельности для рабочих, занятых на станочных работах по обработке металла и других материалов, резанием на металлообрабатывающих станках; на работах по холодной штамповке металла и других материалов, изготовлению и ремонту инструмента и технологической оснастки; непосредственно занятых ремонтом и наладкой основного технологического, электро- и энергетического, экспериментального и научного оборудования, машин, механизмов, судов, автомобилей и другого подвижного состава, электронно-вычислительной техники, контрольно-измерительных приборов и автоматики; ремонтом, эксплуатацией и обслуживанием водопроводных и канализационных систем.</t>
  </si>
  <si>
    <t>Производства, виды работ и рабочие, для которых коэффициент может приниматься равным 1,2</t>
  </si>
  <si>
    <t>01 – Сельское хозяйство, охота и предоставление услуг в этих областях (кроме 015 – Охота и разведение дичи, включая предоставление услуг в этих областях)</t>
  </si>
  <si>
    <t>01500 – Охота и разведение дичи, включая предоставление услуг в этих областях</t>
  </si>
  <si>
    <t>02 – Лесное хозяйство и предоставление услуг в этой области</t>
  </si>
  <si>
    <t>СА – Добыча топливно-энергетических полезных ископаемых</t>
  </si>
  <si>
    <t>1581 – Производство хлеба и хлебобулочных изделий; производство мучных кондитерских изделий недлительного хранения
1582 – Производство сухарей и печенья, производство мучных кондитерских изделий длительного хранения
1584 – Производство какао, шоколада и сахаристых кондитерских изделий</t>
  </si>
  <si>
    <t>21120 – Производство бумаги и картона</t>
  </si>
  <si>
    <t>221 – Издательская деятельность</t>
  </si>
  <si>
    <t>232 – Производство нефтепродуктов</t>
  </si>
  <si>
    <t>24 – Химическое производство</t>
  </si>
  <si>
    <t>25 – Производство резиновых и пластмассовых изделий</t>
  </si>
  <si>
    <t>26140 – Производство стекловолокна</t>
  </si>
  <si>
    <t>26 – Производство прочих неметаллических минеральных продуктов</t>
  </si>
  <si>
    <t>14 – Прочие отрасли горнодобывающей промышленности (кроме 143, 144)</t>
  </si>
  <si>
    <t>26700 – Резка, обработка и отделка декоративного и строительного камня</t>
  </si>
  <si>
    <t>27 – Металлургическое производство</t>
  </si>
  <si>
    <t>28 – Производство готовых металлических изделий</t>
  </si>
  <si>
    <t>DL – Производство электрооборудования, электронного и оптического оборудования (разделы 30, 31, 32, 33)</t>
  </si>
  <si>
    <t>4011 – Производство электроэнергии</t>
  </si>
  <si>
    <t>402 – Производство и распределение газообразного топлива</t>
  </si>
  <si>
    <t>403 – Снабжение паром и горячей водой</t>
  </si>
  <si>
    <t>45 – Строительство</t>
  </si>
  <si>
    <t>601 – Деятельность железнодорожного транспорта</t>
  </si>
  <si>
    <t>63211 – Деятельность по эксплуатации и содержанию железных дорог</t>
  </si>
  <si>
    <t>60214 – Перевозки метрополитеном</t>
  </si>
  <si>
    <t>60300 – Транспортирование по трубопроводам</t>
  </si>
  <si>
    <t>62 – Деятельность воздушного транспорта</t>
  </si>
  <si>
    <t>63212 – Деятельность по эксплуатации и содержанию автомобильных дорог</t>
  </si>
  <si>
    <t>0202 – Услуги, связанные с лесоводством и лесозаготовками</t>
  </si>
  <si>
    <t>7420 – Деятельность в области архитектуры, инженерных изысканий и предоставление технических консультаций в этих областях</t>
  </si>
  <si>
    <t>Рабочие, занятые в основных производствах: топливно-каталитическом (далее – ТКП), нефтехимическом (далее – НХП), каталитическом крекировании, алкилировании, каталитическом риформинге, масел смазочных, присадок и битумов (далее – МПиБ), газопереработке (компримировании газа, очистке и осушке газа, отбензинивании газа, извлечении из газа жидких углеводородов и их разделении).</t>
  </si>
  <si>
    <t>Рабочие, занятые ремонтом и обслуживанием водопроводных и канализационных насосных станций, заглубленных более чем на 3 м; на работах по хлорированию воды, биологической (биохимической) очистке.</t>
  </si>
  <si>
    <t>Машинисты холодильных установок, машинисты компрессорных установок, аппаратчики воздухоразделения, наполнители баллонов, занятые в производстве азота, кислорода, сжатого воздуха, инертного и углекислого газов, сухого льда, жидкой углекислоты, обслуживанием аммиачных холодильных, компрессорных установок, оборудования насосной топочного мазута</t>
  </si>
  <si>
    <t>Рабочие, занятые контролем технологического процесса, качества продукции (контролеры качества продукции и технологического процесса) в производстве полиэтилена, мономеров, производстве изделий из полиэтилена и пластмасс (гранулирование), товаров бытовой химии.</t>
  </si>
  <si>
    <t>Рабочие, занятые в основном производстве неорганических продуктов: азотной кислоты, минеральных удобрений на основе карбамидоаммиачной селитры (далее – КАС), метанола, аммиака, карбамида и жидкой углекислоты, сульфата аммония, гидроксиламинсульфата, серной кислоты, олеума, минеральных кислот, минеральных солей и минеральных удобрений, фосфорной кислоты, аммонизированного суперфосфата, аммофоса, сложносмешанных минеральных удобрений, гербицидов, фтористого алюминия, криолита, сульфита натрия, кормовой добавки, электролита.</t>
  </si>
  <si>
    <t>Рабочие, занятые в основном производстве синтетических волокон (обслуживание камер увлажнения и фиксации крутки химических нитей; ведение техпроцессов вытяжки, кручения, трощения, текстурирования, намотки нити на машинах различных систем); производстве композиционных материалов.</t>
  </si>
  <si>
    <t>Рабочие, занятые в производстве искусственного волокна (вискозные нити и волокна); производстве изделий из полипропилена; производстве простых и сложных эфиров.</t>
  </si>
  <si>
    <t>Рабочие, занятые техническим и санитарным контролем в производствах синтетических и искусственных волокон; неорганических и органических продуктов.</t>
  </si>
  <si>
    <t>Рабочие, занятые на работах по ремонту, профилактике, обслуживанию контрольно-измерительных приборов, средств автоматики, систем вентиляции и кондиционирования в цехах (на участках): подготовительных, подготовки сырья, вулканизации, изготовления клеев для резины, каландровых, сборочных, автокамерных, формовой и неформовой техники (за исключением обработки резиновых формовых и неформовых деталей).</t>
  </si>
  <si>
    <t>Рабочие основных производственных цехов цементных заводов (кроме рабочих, для которых может применяться коэффициент 1,3).</t>
  </si>
  <si>
    <t>Рабочие основных производственных подразделений организаций по добыче и переработке нерудных строительных материалов, занятые на открытых горных работах; на работах на поверхности действующих и строящихся шахт, карьеров, рудников; на переработке нерудных строительных материалов (кроме рабочих, для которых может применяться коэффициент 1,3)</t>
  </si>
  <si>
    <t>Рабочие основных цехов: металлургических, литейных, трубных, ферросплавных, коксохимических, огнеупорных, сталепроволочных, фасонных профилей, калибровочных; порошковой металлургии, металлопокрытий, термических, кузнечно-прессовых, углеподготовительных, по ковке слитков и заготовок для проката и переплава, по производству изложниц, литья валков (кроме рабочих, для которых может применяться коэффициент 1,4).</t>
  </si>
  <si>
    <t>Ремонт и наладка основного технологического оборудования, подвижного состава, пути и искусственных сооружений, устройств сигнализации, централизации, блокировки, механизированных сортировочных горок, контактной сети, электромеханического оборудования, машин, механизмов, контрольно-измерительных приборов, автоматики, телемеханики, электронно-вычислительной техники</t>
  </si>
  <si>
    <t>Работы по ремонту, наладке и техническому обслуживанию воздушных судов (летательных аппаратов) (кроме работ, для которых может  применяться коэффициент 1,3)</t>
  </si>
  <si>
    <t>Работы по эксплуатационно-техническому обслуживанию и ремонту кабелей, оконечных кабельных устройств, канализационных и антенно-мачтовых сооружений; по ремонту, наладке, эксплуатационно-техническому обслуживанию особо сложного оборудования и аппаратуры связи</t>
  </si>
  <si>
    <t>Поисково-съемочные, геофизические, топографо-геодезические и другие геологоразведочные землеустроительные и лесоустроительные работы (кроме работ, для которых может применяться коэффициент 1,3)</t>
  </si>
  <si>
    <t>1. Коэффициент 1,2 может применяться для специальных работ по дезактивации территорий, переработке и захоронению отходов, дезактивации, обустройству и эксплуатации пунктов захоронения, сносу и захоронению загрязненных радионуклидами зданий и сооружений, дезактивации загрязненных радионуклидами оборудования организаций, строительной техники, переработке и дезактивации строительных материалов, ремонту технических средств и оборудования в местах производства специальных работ.</t>
  </si>
  <si>
    <t>2. Перечень сложной и особо сложной продукции рекомендуется устанавливать на основании ЛНПА.</t>
  </si>
  <si>
    <t>Производства, виды работ и рабочие, для которых коэффициент может приниматься равным 1,3</t>
  </si>
  <si>
    <t>11100 – Добыча сырой нефти и природного газа; предоставление услуг в этих областях</t>
  </si>
  <si>
    <t>С – Горнодобывающая промышленность
45 – Строительство
7420 – Деятельность в области архитектуры, инженерных изысканий и предоставление технических консультаций в этих областях</t>
  </si>
  <si>
    <t>401 – Производство и распределение электроэнергии</t>
  </si>
  <si>
    <t xml:space="preserve">14 – Прочие отрасли горнодобывающей промышленности (кроме 143 и 144) </t>
  </si>
  <si>
    <t>2614 – Производство стекловолокна</t>
  </si>
  <si>
    <t>11200 – Предоставление услуг по добыче нефти и газа
14 – Прочие отрасли горнодобывающей промышленности
45 – Строительство
7420 – Деятельность в области архитектуры, инженерных изысканий и предоставление технических консультаций в этих областях</t>
  </si>
  <si>
    <t>Работы на поверхности действующих и строящихся шахт, рудников, карьеров, разрезов; работы по рекультивации земель; работы по добыче соли; на добыче и обогащении огнеупорного и горнохимического сырья и соли; на геологоразведочных работах; на строительстве метрополитена, тоннелей и подземных сооружений специального назначения</t>
  </si>
  <si>
    <t>Работы по эксплуатации и ремонту оборудования тепловых электростанций (далее – ТЭЦ), гидроэлектростанций, мини-ТЭЦ, электрических и тепловых сетей, контролеры энергоснабжающих организаций</t>
  </si>
  <si>
    <t>Рабочие, непосредственно занятые ремонтом, обслуживанием машин, агрегатов и оборудования в основных цехах цементных заводов и в основных цехах организаций по производству асбестоцемента и волокнистого цемента</t>
  </si>
  <si>
    <t>Рабочие, постоянно занятые обслуживанием, очисткой и ремонтом промышленной канализации и очистных сооружений, перегрузкой катализаторов в реакторах, выполняющие работы по очистке и ремонту емкостей, цистерн, колонн и другой аппаратуры; непосредственно занятые на работах с применением радиоактивных и ионизирующих веществ (дефектоскописты рентгено-, гаммаграфирования)</t>
  </si>
  <si>
    <t>Рабочие, непосредственно занятые ремонтом и обслуживанием основного технологического оборудования, электрооборудования, энергооборудования, контрольно-измерительных приборов и автоматики, систем вентиляции, кондиционирования, производственной канализации в производстве полиэтилена (олефины, полимеризация этилена, обработка полиэтилена); производстве мономеров (НАК, АЦГ, катализаторов, метилакрилата и сульфата аммония, восков синтетических смол); производстве полиамидной технической нити и кордной ткани (полимеризация, формование, дозирование, вытяжка, текстурирование, намотка химического волокна); производстве кордной и капроновой нити (полимеризация, формование, экстрагирование, литье и рубка химического волокна и нити, подготовка сырья и отпуск полуфабрикатов и продукции); производстве пластических масс (дозирование).</t>
  </si>
  <si>
    <t>Рабочие, непосредственно занятые ремонтом и обслуживанием основного технологического (аппаратурного) оборудования, электрооборудования, энергооборудования, контрольно-измерительных приборов и автоматики, производственной канализации и коммуникаций, систем вентиляции, кондиционирования в производстве полиэтилентерефталата; производстве мономеров (диметилтерефталата), регенерации катализаторов; производстве синтетических волокон и нитей (химические, прядильные, отделочные отделения, участки и цеха в производстве регенерации химических продуктов (метанола, этиленгликоля, диметилтерефталата) в отделениях и цехах.</t>
  </si>
  <si>
    <t>Рабочие, занятые подготовкой сырья, отпуском полуфабрикатов и готовой продукции (сероуглерода) в производстве искусственного волокна (вискозные нити и волокна).</t>
  </si>
  <si>
    <t>Рабочие, занятые в производстве искусственного волокна (прядильное производство вискозных нитей и волокон).</t>
  </si>
  <si>
    <t>Работы по изготовлению изделий из камня для бытового обслуживания населения</t>
  </si>
  <si>
    <t>27 - Металлургическое производство</t>
  </si>
  <si>
    <t>Слесари-инструментальщики и станочники широкого профиля, занятые на универсальном оборудовании инструментальных и других цехов подготовки производства при изготовлении особо точных, ответственных и сложных пресс-форм, штампов, приспособлений, инструмента, приборов и оборудования; станочники на уникальном оборудовании, занятые изготовлением особо сложной продукции; слесари-ремонтники, электромонтеры и наладчики, занятые ремонтом, наладкой и обслуживанием особо сложного оборудования</t>
  </si>
  <si>
    <t>Работы по подготовке лигнина в качестве энергетического топлива</t>
  </si>
  <si>
    <t>Работы по ремонту и техническому обслуживанию шкафных и газораспределительных пунктов</t>
  </si>
  <si>
    <t>Работы по ремонту и эксплуатации оборудования котельных</t>
  </si>
  <si>
    <t>45 - Строительство</t>
  </si>
  <si>
    <t>Реставрационно-восстановительные работы; строительно-монтажные и ремонтно-строительные работы по новому строительству, реконструкции, капитальному, среднему, текущему ремонту и модернизации зданий и сооружений, включая подсобное производство</t>
  </si>
  <si>
    <t>Рабочие, занятые ремонтом и обслуживанием магистральных нефте-, газо- и продуктопроводов энергетических, паросиловых и компрессорных цехов; работы, связанные с подземным хранением газа</t>
  </si>
  <si>
    <t>Работы по ремонту и содержанию автомобильных дорог и сооружений, включая подсобное производство</t>
  </si>
  <si>
    <t>Примечания:</t>
  </si>
  <si>
    <t xml:space="preserve">Машинист автогрейдера мощностью 180 кВт и более (240 л.с. и более) </t>
  </si>
  <si>
    <t xml:space="preserve">Машинист крана: </t>
  </si>
  <si>
    <t xml:space="preserve">свыше 60 до 100 т </t>
  </si>
  <si>
    <t xml:space="preserve">свыше 100 т </t>
  </si>
  <si>
    <t xml:space="preserve">свыше 50 т </t>
  </si>
  <si>
    <t xml:space="preserve">пневмоколесного (включая короткобазовый) грузоподъемностью: </t>
  </si>
  <si>
    <t xml:space="preserve">свыше 63 до 100 т (исключительно) </t>
  </si>
  <si>
    <t xml:space="preserve">100-160 т (исключительно) </t>
  </si>
  <si>
    <t xml:space="preserve">160 т и более </t>
  </si>
  <si>
    <t xml:space="preserve">специального грузоподъемностью 80 т и более для монтажа гидротехнических бетоновозных эстакад </t>
  </si>
  <si>
    <t xml:space="preserve">специального грузоподъемностью 100 т и более (типа СКР, СКУ) для блочного монтажа промышленных сооружений </t>
  </si>
  <si>
    <t xml:space="preserve">640 кВт и более (850 л.с. и более) </t>
  </si>
  <si>
    <t xml:space="preserve">220 кВт и более (300 л.с. и более) </t>
  </si>
  <si>
    <t xml:space="preserve">Машинист экскаватора одноковшового с емкостью ковша 9 куб. м и более </t>
  </si>
  <si>
    <t xml:space="preserve">Электрослесарь строительный по ремонту оборудования комплекса машин типа «Север» для электроконтактной сварки труб диаметром свыше 1000 мм </t>
  </si>
  <si>
    <t xml:space="preserve">Электросварщик на автоматических и полуавтоматических машинах, входящих в комплекс машин типа «Север» </t>
  </si>
  <si>
    <t>12. Другие профессии рабочих</t>
  </si>
  <si>
    <t>Водитель мототранспортных средств</t>
  </si>
  <si>
    <t>Заготовитель продуктов и сырья</t>
  </si>
  <si>
    <t>1,57; 1,83</t>
  </si>
  <si>
    <t>Инструктор производственного обучения рабочих массовых профессий</t>
  </si>
  <si>
    <t>1,73; 1,90; 2,03; 2,17</t>
  </si>
  <si>
    <t>Кассир билетный</t>
  </si>
  <si>
    <t>Контролер билетов</t>
  </si>
  <si>
    <t>Киномеханик: I категории</t>
  </si>
  <si>
    <t>II категории</t>
  </si>
  <si>
    <t>III категории</t>
  </si>
  <si>
    <t>Ловец безнадзорных животных</t>
  </si>
  <si>
    <t>Матрос-спасатель</t>
  </si>
  <si>
    <t>Машинист ритуального оборудования</t>
  </si>
  <si>
    <t>Машинист сцены: I категории</t>
  </si>
  <si>
    <t>Машинист крана: башенного передвижного с высотой подъема 48 м и более грузоподъемностью: 25-50 т (исключительно)</t>
  </si>
  <si>
    <t>50 т и более</t>
  </si>
  <si>
    <t>башенного приставного с высотой подъема свыше 80 м</t>
  </si>
  <si>
    <t>гусеничного грузоподъемностью: свыше 63 до 100 т (исключительно)</t>
  </si>
  <si>
    <t>100 т и более</t>
  </si>
  <si>
    <t>железнодорожного самоходного грузоподъемностью 80 т и более</t>
  </si>
  <si>
    <t>кабельного грузоподъемностью свыше 20 т с пролетом свыше 500 м</t>
  </si>
  <si>
    <t>мостового грузоподъемностью свыше 100 т при пролете: 12-24 м</t>
  </si>
  <si>
    <t>свыше 24 до 36 м</t>
  </si>
  <si>
    <t>свыше 36 м</t>
  </si>
  <si>
    <t>Младшая медицинская сестра по уходу за больными</t>
  </si>
  <si>
    <t>Младшая сестра милосердия</t>
  </si>
  <si>
    <t>Монтировщик сцены</t>
  </si>
  <si>
    <t>Моторист-рулевой катера спасательного</t>
  </si>
  <si>
    <t>Няня</t>
  </si>
  <si>
    <t>Оператор копировальных и множительных машин: при получении копий на бумаге</t>
  </si>
  <si>
    <t>при изготовлении печатных форм с текстовых и шрифтовых оригиналов</t>
  </si>
  <si>
    <t>при изготовлении печатных форм с оригиналов, содержащих полутоновые и растровые изображения</t>
  </si>
  <si>
    <t>Приемщик золота стоматологических организаций здравоохранения</t>
  </si>
  <si>
    <t>Рабочий по комплексной уборке и содержанию домовладений</t>
  </si>
  <si>
    <t>Рабочий ритуальных услуг</t>
  </si>
  <si>
    <t>Санитар(ка)</t>
  </si>
  <si>
    <t>Сестра-хозяйка</t>
  </si>
  <si>
    <t>Стеклопротирщик, занятый выполнением работ выше 12-го этажа и в труднодоступных местах</t>
  </si>
  <si>
    <t>Трактористы (при работе с прицепными скреперами при мощности трактора свыше 640 кВт (свыше 850 л.с.)</t>
  </si>
  <si>
    <t>Уборщик мусоропроводов</t>
  </si>
  <si>
    <t>Уборщик помещений, занятый уборкой вокзальных помещений</t>
  </si>
  <si>
    <t>Уборщик территорий</t>
  </si>
  <si>
    <t>Уборщик территорий, занятый уборкой прилотковых территорий, подземных переходов, пляжей, лесных массивов</t>
  </si>
  <si>
    <t>Уборщик территорий, занятый уборкой кладбищ, общественных туалетов, притротуарных территорий</t>
  </si>
  <si>
    <t>Униформист</t>
  </si>
  <si>
    <t>Фильмопроверщик: I категории</t>
  </si>
  <si>
    <t>Рабочие, занятые в производстве изделий из полимеров и сополимеров на основе фторохлороорганических соединений</t>
  </si>
  <si>
    <t>Рабочие, занятые газоочисткой в производстве стекловолокна, испытанием стекловолокнистых материалов и стеклопластиков.</t>
  </si>
  <si>
    <t>Рабочие, занятые на нижних складах и лесобиржах (разгрузке, обрезке (обрубке) сучьев, раскряжевке хлыстов, разделке долготья, окорке; сортировке, оцентровке, штабелевке и погрузке древесины; лесопилении, производстве колотых балансов и технической щепы, колке дров); рейдовые, лесохозяйственные работы</t>
  </si>
  <si>
    <t>Машинисты и трактористы, занятые на добыче торфа, болотно-подготовительных работах; рабочие, занятые на брикетировании торфа</t>
  </si>
  <si>
    <t>Роторное и турбинное бурение, электробурение, структурно-поисковое бурение, промысловые геофизические работы; добыча сырой нефти, природного газа и глубинных вод; рабочие, занятые на эксплуатационных и разведочных площадях (роторное и турбинное бурение, электробурение)</t>
  </si>
  <si>
    <t>Рабочие хлебозаводов, занятые в основных производствах</t>
  </si>
  <si>
    <t>Рабочие основных производств, цехов, участков, занятые изготовлением бумаги со степенями защиты и изделий из нее</t>
  </si>
  <si>
    <t>Рабочие, занятые ремонтом, наладкой и обслуживанием электронного и оптического оборудования</t>
  </si>
  <si>
    <t>Рабочие производств, цехов, участков, занятые изготовлением ценных бумаг</t>
  </si>
  <si>
    <t>Рабочие, занятые на работах по ремонту, профилактике, обслуживанию технологического оборудования, электрооборудования в цехах (на участках): каландровых, сборочных, автокамерных, формовой и неформовой техники (за исключением обработки резиновых формовых и неформовых деталей), пластических масс (гранулирование).</t>
  </si>
  <si>
    <t>Рабочие, занятые на работах по восстановлению и ремонту шин (вальцовщик резиновых смесей на шиноремонтных предприятиях; вулканизаторщик; шероховщик на восстановлении и ремонте шин на шиноремонтных предприятиях).</t>
  </si>
  <si>
    <t>Трактористы-машинисты, занятые на работах, связанных с сельскохозяйственным производством</t>
  </si>
  <si>
    <t>Работы по валке, обрезке (обрубке), чокеровке, трелевке, погрузке, вывозке древесины на лесосеках и лесопогрузочных пунктах; первичный лесосплав, работы по подсочке леса, рубкам ухода за лесом</t>
  </si>
  <si>
    <t>Рабочие буровых, вышкомонтажных бригад (включая трактористов), рабочие, занятые испытанием, освоением и опробованием скважин (включая машинистов подъемников и агрегатов), структурно-поисковым бурением, на эксплуатационных и разведочных площадях; на подземном и капитальном ремонте скважин (включая машинистов подъемников); рабочие, непосредственно занятые на очистке нефтяных резервуаров; лаборанты-рентгеноструктурщики и дефектоскописты рентгено-, гаммаграфирования, непосредственно занятые не менее 50 процентов рабочего времени на просвечивании сварных соединений и выявлении дефектов труб и инструментов с применением гамма-излучений и рентгеновских излучений</t>
  </si>
  <si>
    <t>Рабочие, непосредственно занятые ремонтом и обслуживанием технологического (аппаратурного) оборудования, систем вентиляции и кондиционирования, производственной канализации, тоннелей и коммуникаций в производстве искусственного волокна (прядильное производство вискозных нитей и волокон).</t>
  </si>
  <si>
    <t>Рабочие, непосредственно занятые разборкой и утилизацией ртутьсодержащих ламп.</t>
  </si>
  <si>
    <t>Рабочие, занятые в производстве окисей, перекисей, гидроперекисей и их соединений</t>
  </si>
  <si>
    <t>Рабочие, занятые контролем технологического процесса, контролем качества полуфабриката и готовой продукции, разбраковкой продукции.</t>
  </si>
  <si>
    <t>Рабочие, занятые ремонтом, обслуживанием технологического оборудования, электрооборудования, контрольно-измерительных приборов и средств автоматики, ремонтом технологической оснастки, узлов и механизмов в производстве стекловолокна, изготовлением изделий из свинца.</t>
  </si>
  <si>
    <t>Рабочие, занятые чисткой технологического оборудования в производстве стекловолокна.</t>
  </si>
  <si>
    <t>Рабочие, занятые приготовлением химических растворов, эмульсий, шлихты, связующих, полимеризацией, приемкой, упаковкой полуфабрикатов и готовой продукции, расщипыванием и рыхлением стекловолокна, вязанием и прошивкой ровингов и стеклонитей.</t>
  </si>
  <si>
    <t>Рабочие, занятые подсобными работами, транспортировкой полуфабриката и готовой продукции.</t>
  </si>
  <si>
    <t>Рабочие, занятые переработкой отходов химического производства</t>
  </si>
  <si>
    <t>М.П.</t>
  </si>
  <si>
    <t>(наименование организации)</t>
  </si>
  <si>
    <t>ШТАТНОЕ РАСПИСАНИЕ</t>
  </si>
  <si>
    <t>(дата и номер)</t>
  </si>
  <si>
    <t>(место издания)</t>
  </si>
  <si>
    <t xml:space="preserve">Вводится  вдействие с  </t>
  </si>
  <si>
    <t>рублей</t>
  </si>
  <si>
    <t xml:space="preserve">  (фамилия, инициалы)</t>
  </si>
  <si>
    <t>Тарифные разряды</t>
  </si>
  <si>
    <t>ГЛАВА 1</t>
  </si>
  <si>
    <t>ОБЩИЕ ПОЛОЖЕНИЯ</t>
  </si>
  <si>
    <t>ГЛАВА 3</t>
  </si>
  <si>
    <t>Рабочие, занятые контролем технологического процесса и качества нефтепродукции: лаборанты химического анализа, лаборанты по анализу газов и пыли, пробоотборщики, постоянно обслуживающие ТКП, НХП, каталитическое крекирование, алкилирование, каталитический риформинг, МПиБ, товарно-сырьевые цеха и реагентное хозяйство.</t>
  </si>
  <si>
    <t>Дефектоскописты по магнитному и ультразвуковому контролю.</t>
  </si>
  <si>
    <t>Машинисты по моторным испытаниям топлива, постоянно занятые испытанием нефтепродуктов, полученных в процессе переработки нефти, газа и газоконденсата.</t>
  </si>
  <si>
    <t>Газоспасатели, занятые обслуживанием производств неорганических и органических продуктов.</t>
  </si>
  <si>
    <t>Рабочие, занятые в производстве полиэтилена (олефины, обработка полиэтилена); производстве мономеров (производство восков, синтетических смол и другой химической продукции); производстве изделий из полиэтилена и пластмасс (гранулирование); производстве товаров бытовой химии (размолка, сушка, смешение, растворение, подготовка, расфасовка, разливка, затаривание, упаковка в бумажные мешки химпродуктов).</t>
  </si>
  <si>
    <t>Рабочие, занятые биологической очисткой сточных вод.</t>
  </si>
  <si>
    <t>Рабочие, занятые комплектованием, промывкой-пропаркой, подготовкой сырья, упаковкой, отпуском полуфабрикатов и готовой продукции в товарно-сырьевых цехах химического производства.</t>
  </si>
  <si>
    <t>Лаборанты химического анализа, лаборанты по анализу газов и пыли, постоянно занятые техническим и санитарным контролем в производстве полиэтилена, мономеров, производстве изделий из полиэтилена и пластмасс (гранулирование), товаров бытовой химии.</t>
  </si>
  <si>
    <t>Рабочие, занятые в основном производстве органических продуктов: капролактама, циклогексанона из бензола, циклогексана, катализатора медно-магниевого.</t>
  </si>
  <si>
    <t>Рабочие, непосредственно занятые переработкой отходов химического производства в виде нитраторганических сточных вод, утилизацией отходов производств путем термического разложения (восстановления едкого натра).</t>
  </si>
  <si>
    <t>Газоспасатели по обслуживанию производств неорганических и органических продуктов.</t>
  </si>
  <si>
    <t>Рабочие, непосредственно занятые погрузкой-разгрузкой сырья, полуфабрикатов и готовой продукции в производствах неорганических и органических продуктов.</t>
  </si>
  <si>
    <t>Работы по добыче и переработке нерудных строительных материалов на открытых горных работах, работах на поверхности строящихся шахт, карьеров, рудников, на переработке нерудных материалов</t>
  </si>
  <si>
    <t>Номер строки</t>
  </si>
  <si>
    <t>(подпись)</t>
  </si>
  <si>
    <t xml:space="preserve">  (инициалы, фамилия)</t>
  </si>
  <si>
    <t>(должность)</t>
  </si>
  <si>
    <t>"</t>
  </si>
  <si>
    <t>года</t>
  </si>
  <si>
    <t>Примечание</t>
  </si>
  <si>
    <t>Месячный фонд заработной платы, руб.</t>
  </si>
  <si>
    <t>доплаты</t>
  </si>
  <si>
    <t>надбавки</t>
  </si>
  <si>
    <t>Должностной оклад (тарифная ставка), 
руб.</t>
  </si>
  <si>
    <t>Дек-рет                            № 29</t>
  </si>
  <si>
    <t>руб.</t>
  </si>
  <si>
    <t>%</t>
  </si>
  <si>
    <t>иные основа-
ния, пре-дусмот-ренные локальны-ми норма-тивными правовы-
ми актами</t>
  </si>
  <si>
    <t>за произ-вод-
ное
 наи-
ме-нова-ние "стар-ший"</t>
  </si>
  <si>
    <t>за квали-фика-цион-ную 
кате-горию</t>
  </si>
  <si>
    <t>Коэффи-циент повы-шения по технологи-ческим ви-дам работ, производст-вам, видам экономичес-кой дея-тельности и отраслям</t>
  </si>
  <si>
    <t>Тарифный оклад (тарифная ставка), 
руб.</t>
  </si>
  <si>
    <t>Тариф-ные коэффи-циенты по ЕТС</t>
  </si>
  <si>
    <t>Та-риф-ные раз-ряды по ЕТС</t>
  </si>
  <si>
    <t>Коли-чество штат-ных единиц</t>
  </si>
  <si>
    <t>№ п/п</t>
  </si>
  <si>
    <t>Всего</t>
  </si>
  <si>
    <t>Надбавки, доплаты к окладу (ставке), руб.</t>
  </si>
  <si>
    <t>поста-новле-ние Со-вета Минис-тров 
№1748</t>
  </si>
  <si>
    <t>Повышения, предусмот-ренные 
иными нор-мативными актами, %</t>
  </si>
  <si>
    <t>штат в количестве</t>
  </si>
  <si>
    <t>единиц</t>
  </si>
  <si>
    <t>с месячным фондом заработной платы</t>
  </si>
  <si>
    <t>Рабочие, непосредственно занятые ремонтом и обслуживанием технологического (аппаратурного) оборудования, электрооборудования и контрольно-измерительных приборов и автоматики; термоизоляционными работами в производствах неорганических продуктов: азотной кислоты, КАС, метанола, аммиака, карбамида и жидкой углекислоты, сульфата аммония, гидроксиламинсульфата, серной кислоты, олеума, минеральных кислот, минеральных солей и минеральных удобрений (фосфорной кислоты, аммонизированного суперфосфата, аммофоса, сложносмешанных минеральных удобрений, гербицидов, фтористого алюминия, криолита, сульфита натрия, кормовой добавки, электролита) и органических продуктов: капролактама, циклогексанона из бензола, циклогексана, катализатора медно-магниевого; производстве полиэтилена (олефины, обработка полиэтилена); производстве мономеров (производство восков, синтетических смол и другой химической продукции); производстве изделий из полиэтилена и пластмасс (гранулирование); производстве товаров бытовой химии.</t>
  </si>
  <si>
    <t>Рабочие, занятые техническим и санитарным контролем в производствах органических и неорганических продуктов (контролер качества продукции и технологического процесса, лаборант химического анализа, лаборант по анализу газов и пыли).</t>
  </si>
  <si>
    <t>Рабочие, занятые в производстве полиамидной технической нити и кордной ткани (формование, вытяжка, текстурирование, намотка химического волокна); производстве кордной и капроновой нити (нагрев теплоносителей, дозирование, кручение и намотка химических волокон); производстве пластических масс (гранулирование).</t>
  </si>
  <si>
    <t>Рабочие, занятые в производстве синтетических волокон и нитей (штапельное волокно, углеродные волокнистые материалы, крашение синтетических волокон, крашение и отделка изделий из синтетических волокон и нитей).</t>
  </si>
  <si>
    <t>Рабочие, занятые в основных производствах органических и неорганических продуктов (получением натрий карбоксилметилцеллюлозы, приготовлением растворов сернокислого алюминия и поваренной соли).</t>
  </si>
  <si>
    <t>Рабочие, занятые приемом и обработкой цинкосодержащих и вискозных стоков, переработкой сточных вод вискозного производства в оксид цинка; перекачкой фекальных, условно-чистых и загрязненных сточных вод на биологическую очистку.</t>
  </si>
  <si>
    <t>Рабочие, занятые переработкой отходов химического производства.</t>
  </si>
  <si>
    <t>Рабочие, непосредственно занятые хлорированием питьевой воды.</t>
  </si>
  <si>
    <t>Машинисты холодильных установок, машинисты компрессорных установок, аппаратчики воздухоразделения, занятые в производстве азота, кислорода, сжатого воздуха и холода.</t>
  </si>
  <si>
    <t>Рабочие, непосредственно занятые транспортировкой, укладкой-упаковкой сырья, полуфабрикатов и готовой продукции в производстве синтетических и искусственных волокон; органических и неорганических продуктов.</t>
  </si>
  <si>
    <t>Рабочие, непосредственно занятые чисткой основного технологического оборудования в производствах органических и неорганических продуктов.</t>
  </si>
  <si>
    <t>Рабочие, непосредственно занятые ремонтом и обслуживанием энергооборудования в производстве азота, кислорода, сжатого воздуха и холода; занятые ручной, дуговой сваркой аппаратов, деталей, трубопроводов.</t>
  </si>
  <si>
    <t>ГЛАВА 2</t>
  </si>
  <si>
    <t>1. Производство и распределение электроэнергии</t>
  </si>
  <si>
    <t>Рабочие, занятые на эксплуатации (обслуживании) наиболее сложного энергетического оборудования:</t>
  </si>
  <si>
    <t xml:space="preserve">Машинист энергоблока (при работе котлов на жидком и газообразном топливе) на конденсационных энергоблоках мощностью 300 МВт и более и теплофикационных энергоблоках мощностью свыше 240 МВт </t>
  </si>
  <si>
    <t xml:space="preserve">Старший машинист котлотурбинного цеха (при работе котлов на жидком и газообразном топливе) на энергоблоках мощностью: </t>
  </si>
  <si>
    <t xml:space="preserve">свыше 130 до 240 МВт </t>
  </si>
  <si>
    <t xml:space="preserve">свыше 240 до 800 МВт </t>
  </si>
  <si>
    <t xml:space="preserve">Старший машинист энергоблоков (при работе котлов на жидком и газообразном топливе) на энергоблоках мощностью свыше 240 МВт, парогазовых установках мощностью до 250 МВт </t>
  </si>
  <si>
    <t xml:space="preserve">Электромонтер по обслуживанию подстанции переменного тока напряжением 750 кВ и более и подстанций постоянного тока напряжением свыше 800 кВ </t>
  </si>
  <si>
    <t>Электромонтер по испытаниям и измерениям параметров электрооборудования напряжением 750 кВ и более и силовых трансформаторов тока напряжением свыше 220 кВ</t>
  </si>
  <si>
    <t>2. Магистральный железнодорожный транспорт и метрополитен</t>
  </si>
  <si>
    <t>Наименование</t>
  </si>
  <si>
    <t>Машинисты локомотивов и мотор-вагонного подвижного состава</t>
  </si>
  <si>
    <t>Помощники машинистов</t>
  </si>
  <si>
    <t>Пассажирское движение</t>
  </si>
  <si>
    <t xml:space="preserve">При работе с пассажирскими поездами, следующими по участку обслуживания со среднетехнической скоростью: </t>
  </si>
  <si>
    <t xml:space="preserve">до 100 км/ч </t>
  </si>
  <si>
    <t xml:space="preserve">свыше 100 до 150 км/ч </t>
  </si>
  <si>
    <t xml:space="preserve">свыше 150 км/ч </t>
  </si>
  <si>
    <t xml:space="preserve">При работе на длинносоставных пассажирских поездах дальнего и местного сообщения </t>
  </si>
  <si>
    <t xml:space="preserve">При работе на пригородных поездах </t>
  </si>
  <si>
    <t xml:space="preserve">При работе на электропоездах в метрополитене на участках с движением свыше 40 пар поездов в час </t>
  </si>
  <si>
    <t xml:space="preserve">При работе без помощника на электропоездах в метрополитене на участках с движением до 40 пар поездов в час </t>
  </si>
  <si>
    <t>-</t>
  </si>
  <si>
    <t xml:space="preserve">При работе на электропоездах метрополитена </t>
  </si>
  <si>
    <t xml:space="preserve">При работе на детской железной дороге </t>
  </si>
  <si>
    <t>Грузовое движение</t>
  </si>
  <si>
    <t xml:space="preserve">При работе на тяжеловесных и длинносоставных сквозных и участковых поездах </t>
  </si>
  <si>
    <t xml:space="preserve">При работе на сквозных, участковых, сборных поездах и на подталкивании во главе поездов </t>
  </si>
  <si>
    <t xml:space="preserve">При работе в одно лицо на сквозных участковых, сборных поездах и на подталкивании во главе поездов </t>
  </si>
  <si>
    <t xml:space="preserve">При работе на передаточных и вывозных поездах, на подталкивании поездов, на хозяйственных, восстановительных, снегоуборочных и других поездах, с вагонами специального назначения, на грузовых поездах в метрополитене </t>
  </si>
  <si>
    <t xml:space="preserve">При работе в одно лицо на вывозных поездах с загрузкой локомотива 70 % и более </t>
  </si>
  <si>
    <t xml:space="preserve">При работе в одно лицо в вывозном движении и загрузке локомотива менее 70 %; при работе в одно лицо в хозяйственном, передаточном движении на подталкивании </t>
  </si>
  <si>
    <t xml:space="preserve">При работе на одиночно следующем локомотиве </t>
  </si>
  <si>
    <t>Маневровая работа</t>
  </si>
  <si>
    <t>При выполнении маневровых работ:</t>
  </si>
  <si>
    <t>на решающих участках производства и в напряженных маневровых районах на станциях железной дороги</t>
  </si>
  <si>
    <t>то же при работе в одно лицо</t>
  </si>
  <si>
    <t xml:space="preserve">на других участках производства и в остальных маневровых районах; на станциях железной дороги </t>
  </si>
  <si>
    <t xml:space="preserve">на маневровых работах в метрополитене; на экипировке локомотивов и на других вспомогательных работах </t>
  </si>
  <si>
    <t xml:space="preserve">то же при работе в одно лицо и загрузке локомотива: </t>
  </si>
  <si>
    <t xml:space="preserve">70 % и более </t>
  </si>
  <si>
    <t xml:space="preserve">менее 70 % </t>
  </si>
  <si>
    <t>3. Промышленный железнодорожный транспорт</t>
  </si>
  <si>
    <t>тяговыми агрегатами</t>
  </si>
  <si>
    <t xml:space="preserve">локомотивами </t>
  </si>
  <si>
    <t xml:space="preserve">на маневровых и других работах </t>
  </si>
  <si>
    <t xml:space="preserve">В технологическом потоке основного производства металлургических, трубных и ферросплавных организаций черной и цветной металлургии </t>
  </si>
  <si>
    <t>при выполнении работы с грузовыми и пассажирскими поездами, включая подталкивание</t>
  </si>
  <si>
    <t xml:space="preserve">на других участках производства и в остальных маневровых районах </t>
  </si>
  <si>
    <t>В железнодорожных цехах остальных организаций:</t>
  </si>
  <si>
    <t>по системе многих единиц и с прицепами</t>
  </si>
  <si>
    <t>Трамваи:</t>
  </si>
  <si>
    <t xml:space="preserve">грузовые, служебные, учебные, специальные </t>
  </si>
  <si>
    <t xml:space="preserve">снегоочистители </t>
  </si>
  <si>
    <t xml:space="preserve">пассажирские </t>
  </si>
  <si>
    <t>До 14</t>
  </si>
  <si>
    <t>От 14 до 15,5</t>
  </si>
  <si>
    <t>От 15,5 до 20</t>
  </si>
  <si>
    <t>20 и более</t>
  </si>
  <si>
    <t xml:space="preserve">маневровые работы на различных типах трамваев, подгонка и расстановка </t>
  </si>
  <si>
    <t xml:space="preserve"> -</t>
  </si>
  <si>
    <t>До 11</t>
  </si>
  <si>
    <t>От 11 до 12</t>
  </si>
  <si>
    <t>От 12 до 18</t>
  </si>
  <si>
    <t>18 и более</t>
  </si>
  <si>
    <t xml:space="preserve">маневровые работы на различных типах троллейбусов, подгонка и расстановка </t>
  </si>
  <si>
    <t>6. Воздушный транспорт</t>
  </si>
  <si>
    <t>Рабочие, занятые в производстве полиэтилена (олефины, полимеризация этилена, обработка полиэтилена); производстве мономеров (нитрилакриловой кислоты (далее – НАК), ацетонциангидрина (далее – АЦГ), катализаторов, метилакрилата и сульфата аммония, восков, синтетических смол и другой химической продукции); производстве синтетических волокон и нитей (химические, прядильные и отделочные отделения, участки и цеха, цех регенерации летучих и органических растворителей).</t>
  </si>
  <si>
    <t>Рабочие, занятые в производстве полиамидной технической нити и кордной ткани (полимеризация, формование, дозирование, вытяжка, текстурирование, намотка химического волокна); производстве кордной и капроновой нити (полимеризация, формование, экстрагирование, литье и рубка химического волокна и нити, подготовка сырья и отпуск полуфабрикатов и продукции); производстве пластических масс (дозирование).</t>
  </si>
  <si>
    <t xml:space="preserve">Рабочие, занятые чисткой емкостей из-под химических веществ, канализационных тоннелей, перезарядкой фильтр-прессов и диализаторов в производстве искусственного волокна (вискозные нити и волокна). </t>
  </si>
  <si>
    <t>Рабочие, занятые на работах в цехах (на участках): подготовительных, подготовки сырья, вулканизации и изготовления клеев для резины; пластических масс (дозирование).
Рабочие на работах по ремонту, профилактике и обслуживанию технологического оборудования и электрооборудования (кроме контрольно-измерительных приборов, средств автоматики, систем вентиляции и кондиционирования), коммуникаций; на дегазации производственной канализации и тоннелей в цехах (на участках): подготовительных, подготовки сырья, вулканизации, изготовления клеев для резины, пластических масс (дозирование).
Рабочие, занятые на работах с радионуклидными источниками излучений, другими источниками ионизирующих излучений (дефектоскописты рентгено-, гаммаграфирования, постоянно занятые на рентгеновских установках в промышленности, а также на их регулировке и наладке)</t>
  </si>
  <si>
    <t>Рабочие, занятые в производстве непрерывного стекловолокна, размотке, кручении, текстурировании, сновке стеклонитей, перевивке стеклолент, шлихтовании нитей основы, проборке стеклонитей, стеклоткачестве, химической обработке стекловолокон, стеклонитей, стеклотканей, термохимической обработке стекловолокнистых материалов, стеклонитей, стеклопластика, подготовке шихты.</t>
  </si>
  <si>
    <t>Станочные работы по обработке металла и других материалов резанием на металлообрабатывающих станках; работы по холодной штамповке металла и других материалов; работы по изготовлению и ремонту инструмента и технологической оснастки.
Рабочие, непосредственно занятые ремонтом и наладкой основного технологического, электро- и энергетического, экспериментального и научного оборудования, машин, механизмов, автомобилей и другого подвижного состава, электронно-вычислительной техники, контрольно-измерительных приборов и автоматики.</t>
  </si>
  <si>
    <t>Слесари-инструментальщики и станочники широкого профиля, занятые на универсальном оборудовании инструментальных и других цехов подготовки производства при изготовлении особо точных, ответственных и сложных пресс-форм, штампов, приспособлений, инструмента, приборов и оборудования; станочники, занятые изготовлением особо сложной продукции; слесари-ремонтники, электромонтеры и наладчики, занятые ремонтом, наладкой и обслуживанием особо сложного оборудования; рабочие по изготовлению, подготовке и обслуживанию производства интегральных схем, радиотелевизионной аппаратуры, сложных изделий электронной техники</t>
  </si>
  <si>
    <t>Примечание. Перечень сложной и особо сложной продукции рекомендуется устанавливать на основании ЛНПА.</t>
  </si>
  <si>
    <t>Производства, виды работ и рабочие, для которых коэффициент может приниматься равным 1,4</t>
  </si>
  <si>
    <t xml:space="preserve">С – Горнодобывающая промышленность
7420 – Деятельность в области архитектуры, инженерных изысканий и предоставление технических консультаций в этих областях </t>
  </si>
  <si>
    <t>Рабочие основных цехов: электросталеплавильных, прокатных, по шлакопереработке.
Рабочие, занятые ремонтом и обслуживанием машин, агрегатов и другого основного технологического оборудования в основных цехах металлургического производства черной металлургии</t>
  </si>
  <si>
    <t>Производства, виды работ и рабочие, для которых коэффициент может  приниматься равным 1,5</t>
  </si>
  <si>
    <t>Производства, виды работ и рабочие, для которых коэффициент может приниматься равным 1,6</t>
  </si>
  <si>
    <t>Производства, виды работ и рабочие, для которых коэффициент может приниматься равным 1,7</t>
  </si>
  <si>
    <t>Производства, виды работ и рабочие, для которых коэффициент может приниматься равным 1,9</t>
  </si>
  <si>
    <t xml:space="preserve">Рабочие, занятые на подземных работах в действующих и строящихся организациях по добыче горнохимического сырья (в том числе на горных и горнокапитальных работах и промышленной разведке), занятые горнопроходческими и очистными работами в забоях; управлением горными выемочными, погрузочно-доставочными машинами </t>
  </si>
  <si>
    <t>Кратные размеры тарифной ставки первого разряда
для расчета тарифных ставок рабочих, не тарифицируемых по разрядам</t>
  </si>
  <si>
    <t>Для рабочих локомотивных бригад, обслуживающих локомотивы (электровозы, тепловозы, паровозы) и мотор-вагонный подвижной состав (электропоезда, дизель-поезда):</t>
  </si>
  <si>
    <t>На работах в карьерах (разрезах) цементной промышленности, организаций горной химии, на добыче соли;
на вывозке сырья, породы из карьеров (разрезов):</t>
  </si>
  <si>
    <t>В организациях промышленного железнодорожного транспорта и в железнодорожных цехах цементной, электроэнергетической, лесной, торфяной промышленности, организаций горной химии, по добыче соли (кроме работ, предусмотренных в пунктах 1 и 2), машиностроения:</t>
  </si>
  <si>
    <t xml:space="preserve">при выполнении маневровой работы: 
на решающих участках производства и в напряженных маневровых районах </t>
  </si>
  <si>
    <t xml:space="preserve">при выполнении маневровых работ:
на решающих участках производства и в напряженных маневровых районах </t>
  </si>
  <si>
    <t>4. Автомобильный транспорт*</t>
  </si>
  <si>
    <t>Бортовые автомобили и автомобили-фургоны общего назначения</t>
  </si>
  <si>
    <t>Специализированные и специальные автомобили: самосвалы, цистерны, фургоны, рефрижераторы, контейнеровозы, пожарные, технической помощи, снегоочистительные, подметально-моечные, подметально-уборочные и др., седельные тягачи с прицепами и полуприцепами</t>
  </si>
  <si>
    <t xml:space="preserve">Водители автомобилей легковых (в том числе специальных)
</t>
  </si>
  <si>
    <t>При работе на автомобилях-такси в г. Минске; специальных автомобилях организаций здравоохранения (кроме автомобилей скорой медицинской помощи); автомобилях, обслуживающих одиноких и нетрудоспособных граждан</t>
  </si>
  <si>
    <t>Водители автомобилей скорой медицинской помощи и оперативных автомобилей со специальным звуковым сигналом (типа «Сирена»)</t>
  </si>
  <si>
    <t>по системе многих единиц 
и с прицепами</t>
  </si>
  <si>
    <t xml:space="preserve">Троллейбусы: 
грузовые, служебные, учебные, специальные </t>
  </si>
  <si>
    <t>1,90–2,17</t>
  </si>
  <si>
    <t xml:space="preserve">Машинист бетоноукладчика, входящего в комплект машин типа ДС-100 и ДС-110, производительностью свыше 180 куб. м/ч </t>
  </si>
  <si>
    <t>на спецшасси автомобильного типа грузоподъемностью:</t>
  </si>
  <si>
    <t xml:space="preserve">плавучего самоходного грузоподъемностью </t>
  </si>
  <si>
    <t>Машинист скрепера самоходного с двигателем мощностью</t>
  </si>
  <si>
    <t>Машинист трубоукладчика с двигателем мощностью</t>
  </si>
  <si>
    <t>Машинист электростанции передвижной с двигателем мощностью 1000 кВт, входящей в комплекс машин типа «Север»</t>
  </si>
  <si>
    <t xml:space="preserve">Приложение 3 
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</si>
  <si>
    <t xml:space="preserve">Приложение 4
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</si>
  <si>
    <t>УТВЕРЖДЕНО</t>
  </si>
  <si>
    <t>Постановление</t>
  </si>
  <si>
    <t>Министерства труда</t>
  </si>
  <si>
    <t>и социальной защиты</t>
  </si>
  <si>
    <t>Республики Беларусь</t>
  </si>
  <si>
    <t>11.07.2011 № 67</t>
  </si>
  <si>
    <t>РЕКОМЕНДАЦИИ</t>
  </si>
  <si>
    <t>ПО ОПРЕДЕЛЕНИЮ ТАРИФНЫХ СТАВОК (ОКЛАДОВ) РАБОТНИКОВ КОММЕРЧЕСКИХ ОРГАНИЗАЦИЙ</t>
  </si>
  <si>
    <t xml:space="preserve"> И О ПОРЯДКЕ ИХ ПОВЫШЕНИЯ</t>
  </si>
  <si>
    <t>1. Рекомендации по определению тарифных ставок (окладов) работников коммерческих организаций и о порядке их повышения (далее – Рекомендации) разработаны в целях оказания методической помощи руководителям и специалистам коммерческих организаций при проведении ими работы по совершенствованию действующих и внедрению новых систем оплаты труда, в том числе без применения Единой тарифной сетки работников Республики Беларусь, повышению тарифных ставок (окладов) работников во взаимосвязи с конечными результатами и эффективностью деятельности с учетом финансовых возможностей организации.</t>
  </si>
  <si>
    <t>2. Рекомендации носят межотраслевой характер и могут быть использованы коммерческими организациями независимо от формы собственности и видов экономической деятельности (далее – организации).</t>
  </si>
  <si>
    <t xml:space="preserve">3. Системы и конкретные размеры оплаты труда работников, в том числе порядок определения и повышения тарифных ставок (окладов), могут устанавливаться нанимателем на основании коллективного договора, иного локального нормативного правового акта, принятых в порядке, установленном законодательством (далее – ЛНПА), соглашения и трудового договора (контракта). </t>
  </si>
  <si>
    <t>4. При применении любой системы оплаты труда размеры заработной платы работников должны зависеть от сложности, качества и количества выполняемой ими работы, их квалификации и других факторов.</t>
  </si>
  <si>
    <t>5. Отнесение выполняемых работ к конкретным тарифным разрядам (профессиям, должностям), осуществляется в соответствии с законодательством.</t>
  </si>
  <si>
    <t>6. Отдельным высококвалифицированным рабочим (начиная с 5-го разряда) тарифные ставки могут устанавливаться нанимателем исходя из тарифных коэффициентов соответствующих тарифных разрядов ЕТС в диапазоне 2,03 – 2,48 включительно в порядке и на условиях, определенных ЛНПА.</t>
  </si>
  <si>
    <t>7. При повышении тарифных ставок (окладов), тарифной ставки первого разряда необходимо обязательное соблюдение условий, предусмотренных законодательством.</t>
  </si>
  <si>
    <t xml:space="preserve">ОПРЕДЕЛЕНИЕ ТАРИФНЫХ СТАВОК (ОКЛАДОВ) </t>
  </si>
  <si>
    <t>8. Нанимателем на основании ЛНПА, соглашения и (или) трудового договора (контракта) могут устанавливаться тарифные ставки (оклады) работника:</t>
  </si>
  <si>
    <t xml:space="preserve">8.1. на основе Единой тарифной сетки работников Республики Беларусь (далее - ЕТС); </t>
  </si>
  <si>
    <t xml:space="preserve">8.2. на основе тарифной сетки, определенной тарифным (местным) соглашением либо разработанной и утвержденной в организации (далее - ТС); </t>
  </si>
  <si>
    <t xml:space="preserve">8.3. без применения ЕТС (ТС). </t>
  </si>
  <si>
    <t>9. При формировании размеров тарифных ставок (окладов) на основе ЕТС наниматель может:</t>
  </si>
  <si>
    <t xml:space="preserve">9.1. осуществлять распределение работников организаций по тарифным разрядам ЕТС согласно приложению 1 к настоящим Рекомендациям; </t>
  </si>
  <si>
    <t>9.2. применять коэффициент повышения по технологическим видам работ, производствам, видам экономической деятельности и отраслям (далее - коэффициент повышения) согласно приложению 2 к настоящим Рекомендациям.</t>
  </si>
  <si>
    <t>При этом устанавливается конкретный перечень профессий (должностей) или категорий работников, работ, по которым может предусматриваться применение коэффициентов повышения, а также, при необходимости, порядок и условия их применения;</t>
  </si>
  <si>
    <t xml:space="preserve">9.3. определять тарифные ставки (оклады) работников путем последовательного умножения тарифной ставки первого разряда, действующей у нанимателя, на тарифный коэффициент соответствующего тарифного разряда или кратный размер тарифной ставки первого разряда, установленный работнику по его профессии (должности) и на коэффициент повышения; </t>
  </si>
  <si>
    <t>9.4. определять сдельные расценки исходя из тарифных ставок (окладов) выполняемых работ, исчисленных с учетом коэффициентов их повышения согласно приложению 2 к настоящим Рекомендациям;</t>
  </si>
  <si>
    <t>9.5. устанавливать работникам с учетом финансового состояния организации повышения их тарифных ставок (окладов) или сдельных расценок до 300 процентов включительно.</t>
  </si>
  <si>
    <t>При этом определяются порядок, размеры и условия установления указанного повышения, например:</t>
  </si>
  <si>
    <t>тарифных ставок (окладов) – в зависимости от наличия присвоенной в установленном порядке квалификационной категории, применения производной профессии (должности) "старший", сложности и характера выполняемых работ и трудовых функций, участия в разработке и реализации инвестиционных и инновационных проектов, способствующих модернизации производства, внедрению новейших технологий, внесенного вклада в эффективность работы организации и по другим основаниям;</t>
  </si>
  <si>
    <t>сдельных расценок – в  зависимости от уровня выполнения норм труда, их напряженности и прогрессивности, сложности и характера выполняемых работ, отсутствия брака и других факторов;</t>
  </si>
  <si>
    <t>9.6. исчислять повышения, предусмотренные подпунктом 9.5 пункта 9 настоящих Рекомендаций, иными нормативными правовыми актами, от тарифных ставок (окладов) с учетом коэффициента повышения при его применении или расценок по каждому основанию отдельно и суммировать их с ними, образуя окончательный размер сдельных расценок, тарифных ставок (окладов).</t>
  </si>
  <si>
    <t>10. При формировании системы оплаты труда на основе ТС наниматель может устанавливать:</t>
  </si>
  <si>
    <t>10.1. распределение работников по тарифным разрядам ТС либо ЕТС;</t>
  </si>
  <si>
    <t xml:space="preserve">10.2. размеры повышения тарифных ставок (окладов) либо сдельных расценок работников; </t>
  </si>
  <si>
    <t>10.3. порядок исчисления тарифных ставок (окладов);</t>
  </si>
  <si>
    <t>10.4. порядок тарификации отдельных должностей руководителей и специалистов.</t>
  </si>
  <si>
    <t>При этом наниматель может руководствоваться пунктами 6, 9, 12-15 настоящих Рекомендаций.</t>
  </si>
  <si>
    <t xml:space="preserve">11. Определение размеров тарифных ставок (окладов) без применения ЕТС (ТС) может устанавливаться нанимателем: </t>
  </si>
  <si>
    <t>в процентном отношении от выручки, полученной от реализации продукции, товаров (работ, услуг);</t>
  </si>
  <si>
    <t>в процентном отношении от суммы заключенной внешнеэкономической сделки (договора) в зависимости от эффективности ее (его) реализации;</t>
  </si>
  <si>
    <t>путем установления фиксированных либо плавающих тарифных ставок (окладов);</t>
  </si>
  <si>
    <t>с использованием:</t>
  </si>
  <si>
    <t xml:space="preserve">системы оплаты труда работников на основе оценки сложности труда (грейдирования); </t>
  </si>
  <si>
    <t>иных систем оплаты труда работников, разработанных специалистами организации или предложенных организациями науки  и научного обслуживания, ведущими прикладные практические исследования и разработки в данной сфере;</t>
  </si>
  <si>
    <t xml:space="preserve">передового международного опыта. </t>
  </si>
  <si>
    <t>Наниматель может предусматривать в трудовых договорах (контрактах) работников персональные условия оплаты труда.</t>
  </si>
  <si>
    <t xml:space="preserve">ОСОБЕННОСТИ ТАРИФИКАЦИИ НА ОСНОВЕ ЕТС </t>
  </si>
  <si>
    <t>12. Кратные размеры тарифной ставки первого разряда работников различных профессионально-квалификационных групп могут устанавливаться согласно приложению 3 к настоящим Рекомендациям, а тарифные разряды и тарифные коэффициенты руководителей организаций – согласно приложению 4 к настоящим Рекомендациям</t>
  </si>
  <si>
    <t>13. Рекомендуется устанавливать тарификацию отдельных должностей в следующем порядке:</t>
  </si>
  <si>
    <t>тарифный разряд первого заместителя руководителя организации (главного инженера в качестве первого заместителя руководителя организации) - на 1 разряд ниже тарифного разряда руководителя организации;</t>
  </si>
  <si>
    <t>тарифные разряды заместителей руководителя организации, главного инженера в качестве заместителя руководителя организации, главного бухгалтера - на 1 - 2 разряда ниже тарифного разряда первого заместителя руководителя организации (главного инженера в качестве первого заместителя руководителя организации);</t>
  </si>
  <si>
    <t>тарификацию должностей начальников производства, цеха, управления - не выше тарифного разряда заместителя руководителя организации;</t>
  </si>
  <si>
    <t>тарифный разряд помощника руководителя организации - на 1 - 4 разряда ниже тарифного разряда заместителя руководителя организации;</t>
  </si>
  <si>
    <t>тарифные разряды заместителей главного инженера, главного бухгалтера, заместителей руководителей структурных подразделений - на 1 - 2 разряда ниже разрядов главного инженера, главного бухгалтера, руководителей структурных подразделений соответственно;</t>
  </si>
  <si>
    <t>тарифный разряд руководителя обособленного подразделения в зависимости от списочной численности работников подразделения согласно приложению 4 к настоящим Рекомендациям либо по одному из уровней управления;</t>
  </si>
  <si>
    <t>тарификацию должности менеджера - по уровням управления в зависимости от численности руководимых им работников по соответствующему направлению деятельности, а также специфики деятельности организации;</t>
  </si>
  <si>
    <t>тарификацию должности руководителя службы - исходя из численности подчиненных работников.</t>
  </si>
  <si>
    <t>14. Порядок тарификации заместителей руководителя, главного инженера, главного бухгалтера обособленного подразделения может быть установлен аналогично порядку, определённому пунктом 13 настоящих Рекомендаций.</t>
  </si>
  <si>
    <t>15. Оклады руководителей организаций по решению собственника имущества (органа, уполномоченного заключать с ними контракт) могут устанавливаться:</t>
  </si>
  <si>
    <t>в размере, не превышающем среднемесячной заработной платы, сложившейся по соответствующему виду экономической деятельности за период с начала отчетного года, предшествующий месяцу установления оклада;</t>
  </si>
  <si>
    <t>на основе тарифных коэффициентов ЕТС или ТС, определенных тарифным (местным) соглашением и тарифной ставки первого разряда, действующей в организации;</t>
  </si>
  <si>
    <t>в ином порядке.</t>
  </si>
  <si>
    <t>ПОРЯДОК ПОВЫШЕНИЯ ТАРИФНЫХ СТАВОК (ОКЛАДОВ)</t>
  </si>
  <si>
    <t>16. Повышение тарифных ставок (окладов) работников может осуществляться с применением тарифной ставки первого разряда или без ее применения.</t>
  </si>
  <si>
    <t>17. При применении тарифной ставки первого разряда  она может повышаться в порядке, определенном ЛНПА или по решению нанимателя.</t>
  </si>
  <si>
    <t>17.1. Нанимателю рекомендуется на основании ЛНПА устанавливать:</t>
  </si>
  <si>
    <t>17.1.1. дальнейшее повышение тарифной ставки первого разряда и порядок формирования ее размера в случае реорганизации юридического лица (слияния, присоединения, разделения, выделения или преобразования) самостоятельно либо по согласованию с органом, уполномоченным управлять имуществом или осуществляющим владельческий надзор, если на это имеются их экономически обоснованные решения, принятые в установленном порядке;</t>
  </si>
  <si>
    <t xml:space="preserve">17.1.2. единовременное повышение тарифной ставки первого разряда при совершенствовании состава заработной платы организации в пределах средств, предусмотренных на оплату труда, с 1-го числа месяца, следующего за месяцем, в котором было проведено совершенствование; </t>
  </si>
  <si>
    <t>17.1.3. повышение тарифной ставки первого разряда в убыточных организациях (получивших чистый убыток за отчетный период нарастающим итогом с начала отчетного года), включая организации, получающие субсидии из бюджета, в том числе на возмещение убытков, возникающих при реализации продукции, товаров (работ, услуг), и (или) реализующие коммунальные услуги юридическим лицам с учетом перекрестного субсидирования, в зависимости от темпов снижения убытка нарастающим итогом с начала года к соответствующему периоду предыдущего года.</t>
  </si>
  <si>
    <t xml:space="preserve">17.2. Собственникам имущества, органам, уполномоченным управлять имуществом или осуществлять владельческий надзор, рекомендуется устанавливать для организаций, относящихся к субъектам естественных монополий, размеры (нормативы) повышения тарифной ставки первого разряда на каждый процент прироста установленного показателя с учетом эффективности финансово-экономической деятельности организации, уровня оплаты труда и других факторов. </t>
  </si>
  <si>
    <t>18. Повышение тарифных ставок (окладов) работников без применения тарифной ставки первого разряда может осуществляться в порядке, определенном ЛНПА или по решению нанимателя, в зависимости от эффективности хозяйствования в пределах имеющихся финансовых возможностей, если иное не установлено законодательством.</t>
  </si>
  <si>
    <t>Рекомендация действует начиная с 11.07.2011 года</t>
  </si>
  <si>
    <t xml:space="preserve">Повышения тарифных окладов (тарифных ставок), % </t>
  </si>
  <si>
    <t>ГЛАВА 4</t>
  </si>
  <si>
    <t xml:space="preserve">при выполнении работы с грузовыми и пассажирскими поездами, включая подталкивание </t>
  </si>
  <si>
    <t>Водители автомобилей грузовых</t>
  </si>
  <si>
    <t>Грузоподъемность автомобиля в тоннах</t>
  </si>
  <si>
    <t>До 0,5</t>
  </si>
  <si>
    <t>От 0,5 до 1,5</t>
  </si>
  <si>
    <t>От 1,5 до 3,0</t>
  </si>
  <si>
    <t>От 3,0 до 5,0</t>
  </si>
  <si>
    <t>От 5,0 до 7,0</t>
  </si>
  <si>
    <t>От 7,0 до 10,0</t>
  </si>
  <si>
    <t>От 10,0 до 20,0</t>
  </si>
  <si>
    <t>От 20,0 до 40,0</t>
  </si>
  <si>
    <t>От 40,0 до 60,0</t>
  </si>
  <si>
    <t>60 и более</t>
  </si>
  <si>
    <t>Класс автомобиля</t>
  </si>
  <si>
    <t>Рабочий объем двигателя в литрах</t>
  </si>
  <si>
    <t>Общие</t>
  </si>
  <si>
    <t>Особо малый и малый</t>
  </si>
  <si>
    <t>До 1,8</t>
  </si>
  <si>
    <t xml:space="preserve">Средний </t>
  </si>
  <si>
    <t>От 1,8 до 3,5</t>
  </si>
  <si>
    <t xml:space="preserve">Большой </t>
  </si>
  <si>
    <t>3,5 и более</t>
  </si>
  <si>
    <t>Кратный размер тарифной ставки первого разряда</t>
  </si>
  <si>
    <t>Средний, а также автобусы специальные и скорой медицинской помощи</t>
  </si>
  <si>
    <t>Большой, а также автобусы специальные и скорой медицинской помощи</t>
  </si>
  <si>
    <t>Водители автобусов (в том числе специальных)</t>
  </si>
  <si>
    <t>Класс автобуса</t>
  </si>
  <si>
    <t>Габаритная длина автобуса в метрах</t>
  </si>
  <si>
    <t>При работе на городских и экскурсионных маршрутах в г. Минске, при оказании медицинской помощи населению, осуществлении санитарно-эпидемиологических мероприятий (кроме скорой медицинской помощи)</t>
  </si>
  <si>
    <t>Особо малый</t>
  </si>
  <si>
    <t>До 5</t>
  </si>
  <si>
    <t xml:space="preserve">Малый </t>
  </si>
  <si>
    <t>а) от 5 до 6,5</t>
  </si>
  <si>
    <t>б) от 6,5 до 7,5</t>
  </si>
  <si>
    <t>От 7,5 до 9,5</t>
  </si>
  <si>
    <t>а) от 9,5 до 11</t>
  </si>
  <si>
    <t>Тарифная ставка 1-ого разряда установлена</t>
  </si>
  <si>
    <t>УТВЕРЖДАЮ</t>
  </si>
  <si>
    <t>ИТОГО</t>
  </si>
  <si>
    <t>Тарифные коэффициенты</t>
  </si>
  <si>
    <t>Категории и должности работников</t>
  </si>
  <si>
    <t xml:space="preserve"> </t>
  </si>
  <si>
    <t xml:space="preserve">Рабочие </t>
  </si>
  <si>
    <t xml:space="preserve">Другие служащие </t>
  </si>
  <si>
    <t>Руководители подразделений административно-хозяйственного обслуживания</t>
  </si>
  <si>
    <t xml:space="preserve">Специалисты среднего уровня квалификации </t>
  </si>
  <si>
    <t>Специалисты высшего уровня квалификации</t>
  </si>
  <si>
    <t xml:space="preserve">Специалисты </t>
  </si>
  <si>
    <t>Ведущие специалисты</t>
  </si>
  <si>
    <t>Главные специалисты (в структурном подразделении)</t>
  </si>
  <si>
    <t>Руководители структурных подразделений</t>
  </si>
  <si>
    <t>Начальник бюро (сектора, группы)</t>
  </si>
  <si>
    <t xml:space="preserve">Начальник отдела </t>
  </si>
  <si>
    <t xml:space="preserve">Начальник управления </t>
  </si>
  <si>
    <t>Главный специалист (руководитель структурного подразделения)</t>
  </si>
  <si>
    <t>Руководители производственных структурных подразделений</t>
  </si>
  <si>
    <t>Мастер</t>
  </si>
  <si>
    <t>Старший мастер</t>
  </si>
  <si>
    <t>Начальник участка, смены</t>
  </si>
  <si>
    <t>Начальник цеха</t>
  </si>
  <si>
    <t>Начальник производства</t>
  </si>
  <si>
    <t>5.1</t>
  </si>
  <si>
    <t>5.2</t>
  </si>
  <si>
    <t>1.6</t>
  </si>
  <si>
    <t>2.7</t>
  </si>
  <si>
    <t>3.8</t>
  </si>
  <si>
    <t>4.9</t>
  </si>
  <si>
    <t>1.10</t>
  </si>
  <si>
    <t>2.11</t>
  </si>
  <si>
    <t>3.12</t>
  </si>
  <si>
    <t>4.13</t>
  </si>
  <si>
    <t>5.14</t>
  </si>
  <si>
    <t>Штатное расписание составил:</t>
  </si>
  <si>
    <t>Визы:</t>
  </si>
  <si>
    <t>ИТОГО по организации</t>
  </si>
  <si>
    <t>Тарифные коэффи-циенты</t>
  </si>
  <si>
    <t>Тарифные разря-ды</t>
  </si>
  <si>
    <t>Наименование 
структурного подразделения, должностей служащих (профессий рабочих)</t>
  </si>
  <si>
    <t>Код группировки и наименование вида экономической деятельности</t>
  </si>
  <si>
    <t>Производства, виды работ и профессии рабочих</t>
  </si>
  <si>
    <t>Работы по переработке торфа</t>
  </si>
  <si>
    <t>Работы по производству соли</t>
  </si>
  <si>
    <t>Работы по первичному производству мяса, мяса сельскохозяйственной птицы и кроликов</t>
  </si>
  <si>
    <t>Рабочие основных технологических цехов</t>
  </si>
  <si>
    <t>Автомобили ассенизационные, по перевозке цемента, ядохимикатов, трупов, безводного аммиака, аммиачной воды, мусоровозы и др.</t>
  </si>
  <si>
    <t xml:space="preserve">Грузчик *: </t>
  </si>
  <si>
    <t>Рабочие, непосредственно занятые ремонтом, наладкой и обслуживанием технологического (аппаратурного) оборудования, систем вентиляции, кондиционирования, электрооборудования, контрольно-измерительных приборов и автоматики, производственной канализации, тоннелей и коммуникаций в производстве полиамидной и технической нити и кордной ткани (формование, вытяжка, текстурирование, намотка химического волокна); производстве кордной и капроновой нити (нагрев теплоносителей, дозирование, кручение, намотка химических волокон); производстве искусственного волокна (вискозные нити и волокна); производстве синтетического волокна и нитей (штапельное волокно, углеродные волокнистые материалы, крашение синтетических волокон и нитей, крашение и отделка изделий из синтетического волокна; обслуживание камер увлажнения и крутки химических нитей, ведение технологического процесса вытяжки, кручения, трощения, текстурирования, намотки нити на машинах различных систем); производстве изделий из полипропилена; производстве простых и сложных эфиров; производстве композиционных материалов.</t>
  </si>
  <si>
    <t>Рабочие, занятые обслуживанием прядильной гарнитуры, прядильных насосиков, фильер, электроверетен; технологической чисткой прядильных машин в производствах искусственного волокна (вискозные нити и волокна), синтетического волокна и нитей.</t>
  </si>
  <si>
    <t>Рабочие, занятые: на пропитке и обработке тканей; приготовлением пропиточных составов для кордных тканей на основе резорцинформальдегидной смолы и латекса; приготовлением глицидилового эфира и блокированного диизоционата; на биологической очистке газов; в производстве метиловых эфиров жирных кислот.</t>
  </si>
  <si>
    <t>Рабочие, непосредственно занятые ремонтом, чисткой и обслуживанием технологического оборудования по пропитке и обработке тканей</t>
  </si>
  <si>
    <t>Рабочие, занятые на работах в цехах (на участках): каландровых, сборочных, автокамерных, формовой и неформовой техники (за исключением обработки резиновых формовых и неформовых деталей), пластических масс (гранулирование), пластмассовых изделий.</t>
  </si>
  <si>
    <t>Рабочие, занятые ремонтом и обслуживанием основного технологического оборудования, электрооборудования, контрольно-измерительных приборов, чисткой оснастки и приспособлений, систем вентиляции (кондиционирования) в производстве пластических масс (гранулирование), пластмассовых изделий.</t>
  </si>
  <si>
    <t>Строительно-монтажные работы по сооружению высоковольтных линий электропередачи и подстанций в условиях бездорожья, болот, пойм рек</t>
  </si>
  <si>
    <t>Машинисты газотурбинных установок, машинисты компрессорных установок магистральных газопроводов; наполнители баллонов</t>
  </si>
  <si>
    <t>Работы по техническому обслуживанию воздушных судов с газотурбинным двигателем</t>
  </si>
  <si>
    <t>Работы по бурению скважин</t>
  </si>
  <si>
    <t>Работы на шахтной поверхности действующих и строящихся калийных рудников, на обогащении руд и на отвалах</t>
  </si>
  <si>
    <t>Верхолазные работы, работы по проходке горных склонов</t>
  </si>
  <si>
    <t>Коды группировок видов экономической деятельности</t>
  </si>
  <si>
    <t>Рабочие, занятые на открытых горных работах в действующих и строящихся организациях (в том числе на горнокапитальных работах и на промышленной разведке)</t>
  </si>
  <si>
    <t>Рабочие, занятые на открытых горных работах в действующих и строящихся организациях (в том числе на горнокапитальных работах и на промышленной разведке) с вредными условиями труда</t>
  </si>
  <si>
    <t>Рабочие, занятые на подземных работах в действующих и строящихся организациях (в том числе на горнокапитальных работах, на промышленной разведке и на дренажных работах разрезов и карьеров), в маркшейдерских организациях</t>
  </si>
  <si>
    <t xml:space="preserve">45212 - Строительство </t>
  </si>
  <si>
    <t>Рабочие, занятые на подземных работах по проходке горизонтальных, вертикальных и наклонных выработок (на разработке грунта в зоне лба забоя и его креплении) при строительстве метрополитена, тоннелей и подземных сооружений специального назначения</t>
  </si>
  <si>
    <t>Тарифные разряды и тарифные коэффициенты руководителей организаций</t>
  </si>
  <si>
    <t>Списочная численность работающих (чел.)</t>
  </si>
  <si>
    <t>Тарифные разряды/Тарифные коэффициенты</t>
  </si>
  <si>
    <t>До 20</t>
  </si>
  <si>
    <t>21-100</t>
  </si>
  <si>
    <t>101-300</t>
  </si>
  <si>
    <t>301-600</t>
  </si>
  <si>
    <t>601-1200</t>
  </si>
  <si>
    <t>1201-2500</t>
  </si>
  <si>
    <t>2501-5000</t>
  </si>
  <si>
    <t>5001-10 000</t>
  </si>
  <si>
    <t>10 001-15 000</t>
  </si>
  <si>
    <t>Свыше 15 000</t>
  </si>
  <si>
    <t>Рабочие, занятые транспортировкой, сливом, разливом и хранением нефти и нефтепродуктов, занятые в товарно-сырьевых цехах и реагентном хозяйстве, операторы заправочных станций.</t>
  </si>
  <si>
    <t>Рабочие, занятые ремонтом и обслуживанием основного технологического оборудования, электрооборудования, контрольно-измерительных приборов и автоматики в ТКП, НХП, каталитическом крекировании, алкилировании, каталитическом риформинге, МПиБ, товарно-сырьевых цехах и реагентном хозяйстве, газопереработке.</t>
  </si>
  <si>
    <t>Рабочие, занятые обслуживанием резервуарных парков с прочими видами нефти и нефтепродуктов.</t>
  </si>
  <si>
    <t>Чистильщики, занятые на внутренней очистке резервуаров, цистерн и других емкостей из-под нефти, нефтепродуктов.</t>
  </si>
  <si>
    <t>Рабочие, занятые мойкой вручную посуды, тары и других емкостей из-под нефтепродуктов и других вредных веществ.</t>
  </si>
  <si>
    <t>Рабочие, занятые ремонтом и обслуживанием промышленной канализации, ловушек, очистных сооружений.</t>
  </si>
  <si>
    <t>Рабочие, занятые обслуживанием и ремонтом продуктопроводов на эстакадах и трассах, внутризаводских газопроводов, емкостей с сжиженными газами, факельного хозяйства.</t>
  </si>
  <si>
    <t>б) от 11 до 12</t>
  </si>
  <si>
    <t>в) от 12 до 15</t>
  </si>
  <si>
    <t>г) от 15 до 18</t>
  </si>
  <si>
    <t>д) 18 и более</t>
  </si>
  <si>
    <t>5. Городской электрический транспорт</t>
  </si>
  <si>
    <t>Водители трамваев, троллейбусов</t>
  </si>
  <si>
    <t>Виды, типы подвижного состава и виды работ</t>
  </si>
  <si>
    <t>Габаритная длина моторного вагона в метрах</t>
  </si>
  <si>
    <t>Общие при работе</t>
  </si>
  <si>
    <t>В г. Минске при работе</t>
  </si>
  <si>
    <t>на одном вагоне</t>
  </si>
  <si>
    <t>Форма действует с 11.07.2011 года</t>
  </si>
  <si>
    <t xml:space="preserve">Приложение 1 
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</si>
  <si>
    <t>Распределение 
работников коммерческих организаций по тарифным разрядам ЕТС</t>
  </si>
  <si>
    <t>Приложение к инструкции действует с 11.07.2011 года</t>
  </si>
  <si>
    <t>Приложение к рекомендациям действует с 11.07.2011 года</t>
  </si>
  <si>
    <t xml:space="preserve">Приложение 2 
к Рекомендациям по определению тарифных ставок (окладов) работников коммерческих организаций и о порядке их повышения
Минтруда и соцзащиты Респ. Беларусь 11.07.2011 № 67 </t>
  </si>
  <si>
    <t>Коэффициенты повышения по технологическим видам работ,
производствам, видам экономической деятельности и отраслям</t>
  </si>
  <si>
    <t>Производства, виды работ и рабочие, для которых коэффициент может приниматься равным 1,1</t>
  </si>
  <si>
    <t>103 – Добыча и агломерация торфа</t>
  </si>
  <si>
    <t>144 – Добыча и производство соли</t>
  </si>
  <si>
    <t>15110 – Производство мяса
15120 – Производство мяса сельскохозяйственной птицы и кроликов</t>
  </si>
  <si>
    <t>17 – Текстильное производство
20 – Обработка древесины и производство изделий из дерева и пробки, кроме мебели. Производство изделий из соломки и плетенки
26 – Производство прочих неметаллических минеральных продуктов
28 – Производство готовых металлических изделий</t>
  </si>
  <si>
    <t>20200 – Производство шпона, фанеры, плит и панелей</t>
  </si>
  <si>
    <t>21 – Производство целлюлозы, древесной массы, бумаги, картона и изделий из них</t>
  </si>
  <si>
    <t>222 – Полиграфическая деятельность и предоставление услуг в этой области</t>
  </si>
  <si>
    <t>DL – Производство электрооборудования, электронного и оптического оборудования
72 – Деятельность, связанная с вычислительной техникой
Организации оборонной промышленности*</t>
  </si>
  <si>
    <t>26520 – Производство извести</t>
  </si>
  <si>
    <t>33103 – Производство ортопедических приспособлений</t>
  </si>
  <si>
    <t>36220 – Производство ювелирных изделий
36610 – Производство ювелирных изделий из недрагоценных металлов</t>
  </si>
  <si>
    <t>60100 – Деятельность железнодорожного транспорта
63211 – Деятельность по эксплуатации и содержанию железных дорог
60214 – Перевозки метрополитеном</t>
  </si>
  <si>
    <t>62 – Деятельность воздушного транспорта
6323 – Прочая вспомогательная деятельность воздушного транспорта</t>
  </si>
  <si>
    <t>64 – Связь</t>
  </si>
  <si>
    <t>74600 – Проведение расследований и обеспечение безопасности</t>
  </si>
  <si>
    <t>Работы по художественной обработке материалов: художественная инкрустация соломкой, художественные кружевоплетение и вязка, строчевышивка изделий (ручная и машинная вышивка), изготовление художественных изделий из лозы, соломки, камыша; художественная обработка металла, художественная роспись тканей, ручное художественное ткачество, изготовление художественной керамики</t>
  </si>
  <si>
    <t>Рабочие основных технологических цехов в производстве древесностружечных и древесноволокнистых плит
Работы по производству клеящих смол в производстве древесностружечных и древесноволокнистых плит</t>
  </si>
  <si>
    <t>Работы по производству электронного и оптического оборудования (кроме работ и рабочих, для которых может применяться коэффициент 1,3)</t>
  </si>
  <si>
    <t>Кроме рабочих, для которых может применяться коэффициент 1,3</t>
  </si>
  <si>
    <t>Работы: непосредственно связанные с движением поездов; на технических и коммерческих осмотрах подвижного состава; на подготовке подвижного состава к перевозкам; на текущем содержании пути, искусственных сооружений, других технических средств, устройств и оборудования железнодорожного транспорта и метрополитена</t>
  </si>
  <si>
    <t>Эксплуатационные работы, работы по обеспечению полетов воздушных судов (летательных аппаратов) (кроме работ, для которых могут применяться коэффициенты 1,2 и 1,3)</t>
  </si>
  <si>
    <t>Работы по эксплуатационно-техническому обслуживанию, ремонту и наладке сложного оборудования и аппаратуры связи
(Перечень сложной и особо сложной продукции устанавливается на основании коллективного договора, соглашения или нанимателем.)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</si>
</sst>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#,##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u val="single"/>
      <sz val="11"/>
      <color indexed="3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7"/>
      <color indexed="8"/>
      <name val="Tahoma"/>
      <family val="2"/>
    </font>
    <font>
      <sz val="12"/>
      <name val="Tahoma"/>
      <family val="2"/>
    </font>
    <font>
      <sz val="7.5"/>
      <name val="Tahoma"/>
      <family val="2"/>
    </font>
    <font>
      <sz val="7.5"/>
      <color indexed="8"/>
      <name val="Tahoma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indexed="8"/>
      <name val="Tahoma"/>
      <family val="2"/>
    </font>
    <font>
      <b/>
      <sz val="7.5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sz val="8"/>
      <color indexed="43"/>
      <name val="Tahoma"/>
      <family val="2"/>
    </font>
    <font>
      <sz val="7"/>
      <color indexed="43"/>
      <name val="Tahoma"/>
      <family val="2"/>
    </font>
    <font>
      <sz val="6"/>
      <color indexed="4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0" fontId="15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/>
    </xf>
    <xf numFmtId="0" fontId="8" fillId="32" borderId="0" xfId="0" applyFont="1" applyFill="1" applyAlignment="1" applyProtection="1">
      <alignment vertical="center"/>
      <protection hidden="1"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173" fontId="7" fillId="35" borderId="0" xfId="0" applyNumberFormat="1" applyFont="1" applyFill="1" applyBorder="1" applyAlignment="1" applyProtection="1">
      <alignment horizontal="center" vertical="center"/>
      <protection/>
    </xf>
    <xf numFmtId="2" fontId="7" fillId="35" borderId="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7" fillId="35" borderId="14" xfId="0" applyFont="1" applyFill="1" applyBorder="1" applyAlignment="1">
      <alignment horizontal="justify"/>
    </xf>
    <xf numFmtId="0" fontId="0" fillId="35" borderId="14" xfId="0" applyFill="1" applyBorder="1" applyAlignment="1">
      <alignment/>
    </xf>
    <xf numFmtId="0" fontId="2" fillId="33" borderId="15" xfId="0" applyFont="1" applyFill="1" applyBorder="1" applyAlignment="1" applyProtection="1">
      <alignment vertical="center"/>
      <protection hidden="1"/>
    </xf>
    <xf numFmtId="0" fontId="7" fillId="35" borderId="18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vertical="top" wrapText="1"/>
    </xf>
    <xf numFmtId="0" fontId="7" fillId="35" borderId="20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1" fontId="7" fillId="35" borderId="20" xfId="0" applyNumberFormat="1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vertical="top" wrapText="1"/>
    </xf>
    <xf numFmtId="49" fontId="7" fillId="35" borderId="21" xfId="0" applyNumberFormat="1" applyFont="1" applyFill="1" applyBorder="1" applyAlignment="1">
      <alignment horizontal="center" vertical="top" wrapText="1"/>
    </xf>
    <xf numFmtId="49" fontId="7" fillId="35" borderId="20" xfId="0" applyNumberFormat="1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vertical="top" wrapText="1"/>
    </xf>
    <xf numFmtId="49" fontId="7" fillId="35" borderId="19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 applyProtection="1">
      <alignment vertical="center"/>
      <protection hidden="1"/>
    </xf>
    <xf numFmtId="0" fontId="17" fillId="36" borderId="22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173" fontId="7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horizontal="left" vertical="center" wrapText="1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vertical="center" wrapText="1"/>
      <protection hidden="1"/>
    </xf>
    <xf numFmtId="0" fontId="4" fillId="35" borderId="0" xfId="0" applyFont="1" applyFill="1" applyBorder="1" applyAlignment="1" applyProtection="1">
      <alignment horizontal="left" vertical="center" wrapText="1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right" vertical="center"/>
      <protection hidden="1"/>
    </xf>
    <xf numFmtId="180" fontId="2" fillId="35" borderId="0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3" fontId="2" fillId="35" borderId="0" xfId="0" applyNumberFormat="1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 vertical="top" wrapText="1"/>
      <protection/>
    </xf>
    <xf numFmtId="0" fontId="18" fillId="34" borderId="0" xfId="0" applyFont="1" applyFill="1" applyBorder="1" applyAlignment="1" applyProtection="1" quotePrefix="1">
      <alignment vertical="top" wrapText="1"/>
      <protection/>
    </xf>
    <xf numFmtId="0" fontId="18" fillId="34" borderId="0" xfId="0" applyFont="1" applyFill="1" applyBorder="1" applyAlignment="1" applyProtection="1">
      <alignment/>
      <protection/>
    </xf>
    <xf numFmtId="180" fontId="2" fillId="35" borderId="23" xfId="0" applyNumberFormat="1" applyFont="1" applyFill="1" applyBorder="1" applyAlignment="1" applyProtection="1">
      <alignment vertical="center"/>
      <protection hidden="1" locked="0"/>
    </xf>
    <xf numFmtId="49" fontId="7" fillId="35" borderId="0" xfId="0" applyNumberFormat="1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2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distributed"/>
    </xf>
    <xf numFmtId="0" fontId="20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distributed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distributed" indent="1"/>
    </xf>
    <xf numFmtId="0" fontId="7" fillId="35" borderId="0" xfId="0" applyFont="1" applyFill="1" applyBorder="1" applyAlignment="1">
      <alignment horizontal="left" inden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justify"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horizontal="left" wrapText="1"/>
    </xf>
    <xf numFmtId="0" fontId="24" fillId="35" borderId="0" xfId="0" applyFont="1" applyFill="1" applyBorder="1" applyAlignment="1">
      <alignment/>
    </xf>
    <xf numFmtId="0" fontId="2" fillId="33" borderId="14" xfId="0" applyFont="1" applyFill="1" applyBorder="1" applyAlignment="1" applyProtection="1">
      <alignment vertical="center"/>
      <protection hidden="1"/>
    </xf>
    <xf numFmtId="0" fontId="7" fillId="35" borderId="0" xfId="0" applyFont="1" applyFill="1" applyBorder="1" applyAlignment="1">
      <alignment horizontal="center"/>
    </xf>
    <xf numFmtId="0" fontId="7" fillId="35" borderId="24" xfId="0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25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horizontal="right" vertical="top" wrapText="1"/>
    </xf>
    <xf numFmtId="0" fontId="2" fillId="32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vertical="center" wrapText="1"/>
    </xf>
    <xf numFmtId="0" fontId="7" fillId="35" borderId="24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justify" vertical="center"/>
    </xf>
    <xf numFmtId="0" fontId="2" fillId="35" borderId="0" xfId="0" applyFont="1" applyFill="1" applyAlignment="1" applyProtection="1">
      <alignment horizontal="center"/>
      <protection/>
    </xf>
    <xf numFmtId="0" fontId="25" fillId="32" borderId="0" xfId="0" applyFont="1" applyFill="1" applyBorder="1" applyAlignment="1" applyProtection="1">
      <alignment vertical="center"/>
      <protection hidden="1"/>
    </xf>
    <xf numFmtId="0" fontId="2" fillId="35" borderId="26" xfId="0" applyFont="1" applyFill="1" applyBorder="1" applyAlignment="1">
      <alignment horizontal="left" vertical="top" wrapText="1"/>
    </xf>
    <xf numFmtId="0" fontId="2" fillId="35" borderId="24" xfId="0" applyFont="1" applyFill="1" applyBorder="1" applyAlignment="1">
      <alignment vertical="top" wrapText="1"/>
    </xf>
    <xf numFmtId="0" fontId="2" fillId="35" borderId="26" xfId="0" applyFont="1" applyFill="1" applyBorder="1" applyAlignment="1">
      <alignment vertical="top" wrapText="1"/>
    </xf>
    <xf numFmtId="0" fontId="2" fillId="35" borderId="18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vertical="top" wrapText="1"/>
    </xf>
    <xf numFmtId="0" fontId="2" fillId="35" borderId="21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vertical="top" wrapText="1"/>
    </xf>
    <xf numFmtId="0" fontId="2" fillId="35" borderId="2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2" fillId="33" borderId="27" xfId="0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vertical="center"/>
      <protection hidden="1"/>
    </xf>
    <xf numFmtId="0" fontId="2" fillId="33" borderId="30" xfId="0" applyFont="1" applyFill="1" applyBorder="1" applyAlignment="1" applyProtection="1">
      <alignment vertical="center"/>
      <protection hidden="1"/>
    </xf>
    <xf numFmtId="0" fontId="7" fillId="37" borderId="22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left" vertical="top" wrapText="1"/>
    </xf>
    <xf numFmtId="0" fontId="2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left" wrapText="1"/>
    </xf>
    <xf numFmtId="0" fontId="7" fillId="35" borderId="0" xfId="0" applyNumberFormat="1" applyFont="1" applyFill="1" applyBorder="1" applyAlignment="1">
      <alignment horizontal="justify" vertical="center" wrapText="1"/>
    </xf>
    <xf numFmtId="2" fontId="7" fillId="35" borderId="22" xfId="0" applyNumberFormat="1" applyFont="1" applyFill="1" applyBorder="1" applyAlignment="1">
      <alignment vertical="center" wrapText="1"/>
    </xf>
    <xf numFmtId="2" fontId="7" fillId="35" borderId="22" xfId="0" applyNumberFormat="1" applyFont="1" applyFill="1" applyBorder="1" applyAlignment="1">
      <alignment vertical="top" wrapText="1"/>
    </xf>
    <xf numFmtId="2" fontId="7" fillId="35" borderId="24" xfId="0" applyNumberFormat="1" applyFont="1" applyFill="1" applyBorder="1" applyAlignment="1">
      <alignment vertical="top" wrapText="1"/>
    </xf>
    <xf numFmtId="2" fontId="7" fillId="36" borderId="22" xfId="0" applyNumberFormat="1" applyFont="1" applyFill="1" applyBorder="1" applyAlignment="1">
      <alignment horizontal="center" vertical="top" wrapText="1"/>
    </xf>
    <xf numFmtId="0" fontId="7" fillId="35" borderId="25" xfId="0" applyFont="1" applyFill="1" applyBorder="1" applyAlignment="1">
      <alignment vertical="top" wrapText="1"/>
    </xf>
    <xf numFmtId="0" fontId="7" fillId="35" borderId="24" xfId="0" applyFont="1" applyFill="1" applyBorder="1" applyAlignment="1">
      <alignment vertical="top" wrapText="1"/>
    </xf>
    <xf numFmtId="0" fontId="26" fillId="32" borderId="0" xfId="0" applyFont="1" applyFill="1" applyAlignment="1" applyProtection="1">
      <alignment vertical="center"/>
      <protection hidden="1"/>
    </xf>
    <xf numFmtId="0" fontId="26" fillId="32" borderId="0" xfId="0" applyFont="1" applyFill="1" applyBorder="1" applyAlignment="1" applyProtection="1">
      <alignment vertical="center"/>
      <protection hidden="1"/>
    </xf>
    <xf numFmtId="0" fontId="27" fillId="32" borderId="0" xfId="0" applyFont="1" applyFill="1" applyAlignment="1" applyProtection="1">
      <alignment vertical="center"/>
      <protection hidden="1"/>
    </xf>
    <xf numFmtId="0" fontId="27" fillId="32" borderId="0" xfId="0" applyFont="1" applyFill="1" applyBorder="1" applyAlignment="1" applyProtection="1">
      <alignment vertical="center"/>
      <protection hidden="1"/>
    </xf>
    <xf numFmtId="0" fontId="28" fillId="34" borderId="0" xfId="0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 horizontal="center"/>
      <protection/>
    </xf>
    <xf numFmtId="0" fontId="28" fillId="32" borderId="0" xfId="0" applyFont="1" applyFill="1" applyBorder="1" applyAlignment="1" applyProtection="1">
      <alignment vertical="center"/>
      <protection hidden="1"/>
    </xf>
    <xf numFmtId="0" fontId="28" fillId="34" borderId="0" xfId="0" applyFont="1" applyFill="1" applyBorder="1" applyAlignment="1" applyProtection="1">
      <alignment horizontal="center" vertical="top" wrapText="1"/>
      <protection/>
    </xf>
    <xf numFmtId="0" fontId="28" fillId="34" borderId="0" xfId="0" applyFont="1" applyFill="1" applyBorder="1" applyAlignment="1" applyProtection="1" quotePrefix="1">
      <alignment horizontal="center" vertical="top" wrapText="1"/>
      <protection/>
    </xf>
    <xf numFmtId="0" fontId="7" fillId="35" borderId="0" xfId="0" applyFont="1" applyFill="1" applyBorder="1" applyAlignment="1">
      <alignment horizontal="justify" vertical="center" wrapText="1"/>
    </xf>
    <xf numFmtId="173" fontId="7" fillId="36" borderId="22" xfId="0" applyNumberFormat="1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vertical="top" wrapText="1"/>
    </xf>
    <xf numFmtId="0" fontId="7" fillId="38" borderId="18" xfId="0" applyFont="1" applyFill="1" applyBorder="1" applyAlignment="1">
      <alignment vertical="top" wrapText="1"/>
    </xf>
    <xf numFmtId="0" fontId="7" fillId="38" borderId="21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vertical="top"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25" xfId="0" applyFont="1" applyFill="1" applyBorder="1" applyAlignment="1">
      <alignment horizontal="left" vertical="top" wrapText="1"/>
    </xf>
    <xf numFmtId="0" fontId="7" fillId="35" borderId="26" xfId="0" applyFont="1" applyFill="1" applyBorder="1" applyAlignment="1">
      <alignment vertical="top" wrapText="1"/>
    </xf>
    <xf numFmtId="0" fontId="17" fillId="35" borderId="0" xfId="0" applyFont="1" applyFill="1" applyBorder="1" applyAlignment="1">
      <alignment wrapText="1"/>
    </xf>
    <xf numFmtId="0" fontId="17" fillId="35" borderId="0" xfId="0" applyFont="1" applyFill="1" applyBorder="1" applyAlignment="1">
      <alignment wrapText="1"/>
    </xf>
    <xf numFmtId="0" fontId="20" fillId="35" borderId="0" xfId="0" applyFont="1" applyFill="1" applyBorder="1" applyAlignment="1">
      <alignment horizontal="center" wrapText="1"/>
    </xf>
    <xf numFmtId="0" fontId="7" fillId="35" borderId="0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 horizontal="justify" vertical="center" wrapText="1"/>
    </xf>
    <xf numFmtId="0" fontId="2" fillId="35" borderId="24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3" fontId="16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2" xfId="0" applyFont="1" applyFill="1" applyBorder="1" applyAlignment="1" applyProtection="1">
      <alignment horizontal="center" vertical="center" wrapText="1"/>
      <protection/>
    </xf>
    <xf numFmtId="0" fontId="17" fillId="35" borderId="3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left" vertical="center" wrapText="1"/>
      <protection hidden="1"/>
    </xf>
    <xf numFmtId="3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 locked="0"/>
    </xf>
    <xf numFmtId="0" fontId="4" fillId="35" borderId="34" xfId="0" applyFont="1" applyFill="1" applyBorder="1" applyAlignment="1" applyProtection="1">
      <alignment horizontal="center"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 locked="0"/>
    </xf>
    <xf numFmtId="0" fontId="4" fillId="35" borderId="0" xfId="0" applyFont="1" applyFill="1" applyBorder="1" applyAlignment="1" applyProtection="1">
      <alignment horizontal="center" vertical="top"/>
      <protection hidden="1"/>
    </xf>
    <xf numFmtId="3" fontId="16" fillId="35" borderId="32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35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36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37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38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39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32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35" borderId="22" xfId="0" applyFont="1" applyFill="1" applyBorder="1" applyAlignment="1" applyProtection="1">
      <alignment horizontal="center" vertical="center"/>
      <protection hidden="1" locked="0"/>
    </xf>
    <xf numFmtId="0" fontId="4" fillId="34" borderId="40" xfId="0" applyFont="1" applyFill="1" applyBorder="1" applyAlignment="1" applyProtection="1">
      <alignment horizontal="center" vertical="center"/>
      <protection hidden="1"/>
    </xf>
    <xf numFmtId="0" fontId="4" fillId="34" borderId="34" xfId="0" applyFont="1" applyFill="1" applyBorder="1" applyAlignment="1" applyProtection="1">
      <alignment horizontal="center" vertical="center"/>
      <protection hidden="1"/>
    </xf>
    <xf numFmtId="0" fontId="4" fillId="34" borderId="41" xfId="0" applyFont="1" applyFill="1" applyBorder="1" applyAlignment="1" applyProtection="1">
      <alignment horizontal="center" vertical="center"/>
      <protection hidden="1"/>
    </xf>
    <xf numFmtId="0" fontId="17" fillId="35" borderId="42" xfId="0" applyFont="1" applyFill="1" applyBorder="1" applyAlignment="1" applyProtection="1">
      <alignment horizontal="left" vertical="center" wrapText="1"/>
      <protection locked="0"/>
    </xf>
    <xf numFmtId="0" fontId="17" fillId="35" borderId="43" xfId="0" applyFont="1" applyFill="1" applyBorder="1" applyAlignment="1" applyProtection="1">
      <alignment horizontal="left" vertical="center" wrapText="1"/>
      <protection locked="0"/>
    </xf>
    <xf numFmtId="0" fontId="17" fillId="35" borderId="44" xfId="0" applyFont="1" applyFill="1" applyBorder="1" applyAlignment="1" applyProtection="1">
      <alignment horizontal="left" vertical="center" wrapText="1"/>
      <protection locked="0"/>
    </xf>
    <xf numFmtId="9" fontId="16" fillId="35" borderId="35" xfId="0" applyNumberFormat="1" applyFont="1" applyFill="1" applyBorder="1" applyAlignment="1" applyProtection="1">
      <alignment horizontal="center" vertical="center" wrapText="1"/>
      <protection hidden="1" locked="0"/>
    </xf>
    <xf numFmtId="4" fontId="16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16" fillId="35" borderId="32" xfId="0" applyNumberFormat="1" applyFont="1" applyFill="1" applyBorder="1" applyAlignment="1" applyProtection="1">
      <alignment horizontal="center" vertical="center" wrapText="1"/>
      <protection/>
    </xf>
    <xf numFmtId="4" fontId="16" fillId="35" borderId="36" xfId="0" applyNumberFormat="1" applyFont="1" applyFill="1" applyBorder="1" applyAlignment="1" applyProtection="1">
      <alignment horizontal="center" vertical="center" wrapText="1"/>
      <protection/>
    </xf>
    <xf numFmtId="1" fontId="16" fillId="35" borderId="37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5" borderId="22" xfId="0" applyFont="1" applyFill="1" applyBorder="1" applyAlignment="1" applyProtection="1">
      <alignment horizontal="left" vertical="center" wrapText="1"/>
      <protection/>
    </xf>
    <xf numFmtId="9" fontId="16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7" borderId="22" xfId="0" applyFont="1" applyFill="1" applyBorder="1" applyAlignment="1" applyProtection="1">
      <alignment horizontal="center" vertical="center" wrapText="1"/>
      <protection hidden="1"/>
    </xf>
    <xf numFmtId="9" fontId="16" fillId="35" borderId="32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36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5" borderId="22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37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39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32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35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36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45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46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47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32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35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36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45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46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47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48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4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40" xfId="0" applyFont="1" applyFill="1" applyBorder="1" applyAlignment="1" applyProtection="1">
      <alignment horizontal="center" vertical="center"/>
      <protection hidden="1"/>
    </xf>
    <xf numFmtId="0" fontId="4" fillId="32" borderId="34" xfId="0" applyFont="1" applyFill="1" applyBorder="1" applyAlignment="1" applyProtection="1">
      <alignment horizontal="center" vertical="center"/>
      <protection hidden="1"/>
    </xf>
    <xf numFmtId="0" fontId="4" fillId="32" borderId="41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left" vertical="center"/>
      <protection hidden="1"/>
    </xf>
    <xf numFmtId="3" fontId="2" fillId="35" borderId="23" xfId="0" applyNumberFormat="1" applyFont="1" applyFill="1" applyBorder="1" applyAlignment="1" applyProtection="1">
      <alignment horizontal="center" vertical="center"/>
      <protection hidden="1" locked="0"/>
    </xf>
    <xf numFmtId="0" fontId="14" fillId="37" borderId="22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9" fontId="16" fillId="35" borderId="37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28" fillId="34" borderId="0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 vertical="top"/>
      <protection hidden="1"/>
    </xf>
    <xf numFmtId="4" fontId="16" fillId="35" borderId="32" xfId="0" applyNumberFormat="1" applyFont="1" applyFill="1" applyBorder="1" applyAlignment="1" applyProtection="1">
      <alignment horizontal="center" vertical="center" wrapText="1"/>
      <protection hidden="1"/>
    </xf>
    <xf numFmtId="4" fontId="16" fillId="35" borderId="36" xfId="0" applyNumberFormat="1" applyFont="1" applyFill="1" applyBorder="1" applyAlignment="1" applyProtection="1">
      <alignment horizontal="center" vertical="center" wrapText="1"/>
      <protection hidden="1"/>
    </xf>
    <xf numFmtId="180" fontId="16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32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36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22" xfId="0" applyNumberFormat="1" applyFont="1" applyFill="1" applyBorder="1" applyAlignment="1" applyProtection="1">
      <alignment horizontal="center" vertical="center" wrapText="1"/>
      <protection hidden="1"/>
    </xf>
    <xf numFmtId="1" fontId="16" fillId="35" borderId="45" xfId="0" applyNumberFormat="1" applyFont="1" applyFill="1" applyBorder="1" applyAlignment="1" applyProtection="1">
      <alignment horizontal="center" vertical="center" wrapText="1"/>
      <protection hidden="1"/>
    </xf>
    <xf numFmtId="1" fontId="16" fillId="35" borderId="47" xfId="0" applyNumberFormat="1" applyFont="1" applyFill="1" applyBorder="1" applyAlignment="1" applyProtection="1">
      <alignment horizontal="center" vertical="center" wrapText="1"/>
      <protection hidden="1"/>
    </xf>
    <xf numFmtId="0" fontId="4" fillId="39" borderId="22" xfId="0" applyFont="1" applyFill="1" applyBorder="1" applyAlignment="1" applyProtection="1">
      <alignment horizontal="center" vertical="center" wrapText="1"/>
      <protection hidden="1"/>
    </xf>
    <xf numFmtId="0" fontId="28" fillId="34" borderId="0" xfId="0" applyFont="1" applyFill="1" applyBorder="1" applyAlignment="1" applyProtection="1">
      <alignment horizontal="center" vertical="top" wrapText="1"/>
      <protection/>
    </xf>
    <xf numFmtId="0" fontId="28" fillId="34" borderId="0" xfId="0" applyFont="1" applyFill="1" applyBorder="1" applyAlignment="1" applyProtection="1" quotePrefix="1">
      <alignment horizontal="center" vertical="top" wrapText="1"/>
      <protection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top"/>
      <protection hidden="1" locked="0"/>
    </xf>
    <xf numFmtId="0" fontId="17" fillId="35" borderId="50" xfId="0" applyFont="1" applyFill="1" applyBorder="1" applyAlignment="1" applyProtection="1">
      <alignment horizontal="left" vertical="center" wrapText="1"/>
      <protection/>
    </xf>
    <xf numFmtId="0" fontId="17" fillId="35" borderId="51" xfId="0" applyFont="1" applyFill="1" applyBorder="1" applyAlignment="1" applyProtection="1">
      <alignment horizontal="left" vertical="center" wrapText="1"/>
      <protection/>
    </xf>
    <xf numFmtId="0" fontId="17" fillId="35" borderId="52" xfId="0" applyFont="1" applyFill="1" applyBorder="1" applyAlignment="1" applyProtection="1">
      <alignment horizontal="left" vertical="center" wrapText="1"/>
      <protection/>
    </xf>
    <xf numFmtId="0" fontId="17" fillId="35" borderId="48" xfId="0" applyFont="1" applyFill="1" applyBorder="1" applyAlignment="1" applyProtection="1">
      <alignment horizontal="center" vertical="center" wrapText="1"/>
      <protection/>
    </xf>
    <xf numFmtId="0" fontId="17" fillId="35" borderId="53" xfId="0" applyFont="1" applyFill="1" applyBorder="1" applyAlignment="1" applyProtection="1">
      <alignment horizontal="center" vertical="center" wrapText="1"/>
      <protection/>
    </xf>
    <xf numFmtId="0" fontId="17" fillId="35" borderId="54" xfId="0" applyFont="1" applyFill="1" applyBorder="1" applyAlignment="1" applyProtection="1">
      <alignment horizontal="left" vertical="center" wrapText="1"/>
      <protection locked="0"/>
    </xf>
    <xf numFmtId="0" fontId="17" fillId="35" borderId="55" xfId="0" applyFont="1" applyFill="1" applyBorder="1" applyAlignment="1" applyProtection="1">
      <alignment horizontal="left" vertical="center" wrapText="1"/>
      <protection locked="0"/>
    </xf>
    <xf numFmtId="0" fontId="17" fillId="35" borderId="49" xfId="0" applyFont="1" applyFill="1" applyBorder="1" applyAlignment="1" applyProtection="1">
      <alignment horizontal="left" vertical="center" wrapText="1"/>
      <protection locked="0"/>
    </xf>
    <xf numFmtId="0" fontId="17" fillId="35" borderId="56" xfId="0" applyFont="1" applyFill="1" applyBorder="1" applyAlignment="1" applyProtection="1">
      <alignment horizontal="center" vertical="center" wrapText="1"/>
      <protection/>
    </xf>
    <xf numFmtId="0" fontId="17" fillId="35" borderId="57" xfId="0" applyFont="1" applyFill="1" applyBorder="1" applyAlignment="1" applyProtection="1">
      <alignment horizontal="center" vertical="center" wrapText="1"/>
      <protection/>
    </xf>
    <xf numFmtId="0" fontId="17" fillId="35" borderId="58" xfId="0" applyFont="1" applyFill="1" applyBorder="1" applyAlignment="1" applyProtection="1">
      <alignment horizontal="left" vertical="center" wrapText="1"/>
      <protection locked="0"/>
    </xf>
    <xf numFmtId="0" fontId="17" fillId="35" borderId="0" xfId="0" applyFont="1" applyFill="1" applyBorder="1" applyAlignment="1" applyProtection="1">
      <alignment horizontal="left" vertical="center" wrapText="1"/>
      <protection locked="0"/>
    </xf>
    <xf numFmtId="0" fontId="17" fillId="35" borderId="59" xfId="0" applyFont="1" applyFill="1" applyBorder="1" applyAlignment="1" applyProtection="1">
      <alignment horizontal="left" vertical="center" wrapText="1"/>
      <protection locked="0"/>
    </xf>
    <xf numFmtId="4" fontId="16" fillId="35" borderId="45" xfId="0" applyNumberFormat="1" applyFont="1" applyFill="1" applyBorder="1" applyAlignment="1" applyProtection="1">
      <alignment horizontal="center" vertical="center" wrapText="1"/>
      <protection hidden="1"/>
    </xf>
    <xf numFmtId="4" fontId="16" fillId="35" borderId="47" xfId="0" applyNumberFormat="1" applyFont="1" applyFill="1" applyBorder="1" applyAlignment="1" applyProtection="1">
      <alignment horizontal="center" vertical="center" wrapText="1"/>
      <protection hidden="1"/>
    </xf>
    <xf numFmtId="1" fontId="16" fillId="35" borderId="45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47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47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45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47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46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45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47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37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39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56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59" xfId="0" applyNumberFormat="1" applyFont="1" applyFill="1" applyBorder="1" applyAlignment="1" applyProtection="1">
      <alignment horizontal="center" vertical="center" wrapText="1"/>
      <protection hidden="1"/>
    </xf>
    <xf numFmtId="4" fontId="16" fillId="35" borderId="56" xfId="0" applyNumberFormat="1" applyFont="1" applyFill="1" applyBorder="1" applyAlignment="1" applyProtection="1">
      <alignment horizontal="center" vertical="center" wrapText="1"/>
      <protection hidden="1"/>
    </xf>
    <xf numFmtId="4" fontId="16" fillId="35" borderId="59" xfId="0" applyNumberFormat="1" applyFont="1" applyFill="1" applyBorder="1" applyAlignment="1" applyProtection="1">
      <alignment horizontal="center" vertical="center" wrapText="1"/>
      <protection hidden="1"/>
    </xf>
    <xf numFmtId="173" fontId="16" fillId="35" borderId="56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59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48" xfId="0" applyNumberFormat="1" applyFont="1" applyFill="1" applyBorder="1" applyAlignment="1" applyProtection="1">
      <alignment horizontal="center" vertical="center" wrapText="1"/>
      <protection hidden="1" locked="0"/>
    </xf>
    <xf numFmtId="1" fontId="16" fillId="35" borderId="49" xfId="0" applyNumberFormat="1" applyFont="1" applyFill="1" applyBorder="1" applyAlignment="1" applyProtection="1">
      <alignment horizontal="center" vertical="center" wrapText="1"/>
      <protection hidden="1" locked="0"/>
    </xf>
    <xf numFmtId="4" fontId="16" fillId="35" borderId="48" xfId="0" applyNumberFormat="1" applyFont="1" applyFill="1" applyBorder="1" applyAlignment="1" applyProtection="1">
      <alignment horizontal="center" vertical="center" wrapText="1"/>
      <protection hidden="1"/>
    </xf>
    <xf numFmtId="4" fontId="16" fillId="35" borderId="49" xfId="0" applyNumberFormat="1" applyFont="1" applyFill="1" applyBorder="1" applyAlignment="1" applyProtection="1">
      <alignment horizontal="center" vertical="center" wrapText="1"/>
      <protection hidden="1"/>
    </xf>
    <xf numFmtId="173" fontId="16" fillId="35" borderId="48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55" xfId="0" applyNumberFormat="1" applyFont="1" applyFill="1" applyBorder="1" applyAlignment="1" applyProtection="1">
      <alignment horizontal="center" vertical="center" wrapText="1"/>
      <protection hidden="1" locked="0"/>
    </xf>
    <xf numFmtId="173" fontId="16" fillId="35" borderId="49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56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59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48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55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49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35" borderId="48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55" xfId="0" applyNumberFormat="1" applyFont="1" applyFill="1" applyBorder="1" applyAlignment="1" applyProtection="1">
      <alignment horizontal="center" vertical="center" wrapText="1"/>
      <protection hidden="1"/>
    </xf>
    <xf numFmtId="3" fontId="16" fillId="35" borderId="49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55" xfId="0" applyNumberFormat="1" applyFont="1" applyFill="1" applyBorder="1" applyAlignment="1" applyProtection="1">
      <alignment horizontal="center" vertical="center" wrapText="1"/>
      <protection hidden="1" locked="0"/>
    </xf>
    <xf numFmtId="9" fontId="16" fillId="35" borderId="48" xfId="0" applyNumberFormat="1" applyFont="1" applyFill="1" applyBorder="1" applyAlignment="1" applyProtection="1">
      <alignment horizontal="center" vertical="center" wrapText="1"/>
      <protection hidden="1"/>
    </xf>
    <xf numFmtId="9" fontId="16" fillId="35" borderId="49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42" xfId="0" applyFont="1" applyFill="1" applyBorder="1" applyAlignment="1" applyProtection="1">
      <alignment horizontal="left" vertical="center" wrapText="1"/>
      <protection/>
    </xf>
    <xf numFmtId="0" fontId="17" fillId="35" borderId="43" xfId="0" applyFont="1" applyFill="1" applyBorder="1" applyAlignment="1" applyProtection="1">
      <alignment horizontal="left" vertical="center" wrapText="1"/>
      <protection/>
    </xf>
    <xf numFmtId="0" fontId="17" fillId="35" borderId="44" xfId="0" applyFont="1" applyFill="1" applyBorder="1" applyAlignment="1" applyProtection="1">
      <alignment horizontal="left" vertical="center" wrapText="1"/>
      <protection/>
    </xf>
    <xf numFmtId="1" fontId="16" fillId="35" borderId="37" xfId="0" applyNumberFormat="1" applyFont="1" applyFill="1" applyBorder="1" applyAlignment="1" applyProtection="1">
      <alignment horizontal="center" vertical="center" wrapText="1"/>
      <protection hidden="1"/>
    </xf>
    <xf numFmtId="1" fontId="16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3" xfId="0" applyNumberFormat="1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Alignment="1">
      <alignment horizontal="center" vertical="center"/>
    </xf>
    <xf numFmtId="0" fontId="6" fillId="35" borderId="12" xfId="0" applyFont="1" applyFill="1" applyBorder="1" applyAlignment="1">
      <alignment horizontal="justify" vertical="top" wrapText="1"/>
    </xf>
    <xf numFmtId="0" fontId="7" fillId="36" borderId="22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wrapText="1"/>
    </xf>
    <xf numFmtId="0" fontId="22" fillId="35" borderId="0" xfId="0" applyFont="1" applyFill="1" applyBorder="1" applyAlignment="1">
      <alignment horizontal="center"/>
    </xf>
    <xf numFmtId="0" fontId="7" fillId="38" borderId="18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6" borderId="22" xfId="0" applyFont="1" applyFill="1" applyBorder="1" applyAlignment="1">
      <alignment vertical="top" wrapText="1"/>
    </xf>
    <xf numFmtId="0" fontId="17" fillId="35" borderId="0" xfId="0" applyFont="1" applyFill="1" applyAlignment="1">
      <alignment horizontal="left" vertical="top" wrapText="1"/>
    </xf>
    <xf numFmtId="0" fontId="7" fillId="35" borderId="18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vertical="top" wrapText="1"/>
    </xf>
    <xf numFmtId="0" fontId="2" fillId="35" borderId="19" xfId="0" applyFont="1" applyFill="1" applyBorder="1" applyAlignment="1">
      <alignment vertical="top" wrapText="1"/>
    </xf>
    <xf numFmtId="0" fontId="2" fillId="35" borderId="26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7" fillId="35" borderId="31" xfId="0" applyFont="1" applyFill="1" applyBorder="1" applyAlignment="1">
      <alignment horizontal="left" vertical="top" wrapText="1"/>
    </xf>
    <xf numFmtId="0" fontId="7" fillId="35" borderId="18" xfId="0" applyFont="1" applyFill="1" applyBorder="1" applyAlignment="1">
      <alignment horizontal="left" vertical="top" wrapText="1"/>
    </xf>
    <xf numFmtId="0" fontId="2" fillId="35" borderId="19" xfId="0" applyFont="1" applyFill="1" applyBorder="1" applyAlignment="1">
      <alignment horizontal="left" vertical="top" wrapText="1"/>
    </xf>
    <xf numFmtId="0" fontId="2" fillId="35" borderId="22" xfId="0" applyFont="1" applyFill="1" applyBorder="1" applyAlignment="1">
      <alignment vertical="top" wrapText="1"/>
    </xf>
    <xf numFmtId="0" fontId="2" fillId="35" borderId="31" xfId="0" applyFont="1" applyFill="1" applyBorder="1" applyAlignment="1">
      <alignment vertical="top" wrapText="1"/>
    </xf>
    <xf numFmtId="0" fontId="17" fillId="35" borderId="0" xfId="0" applyFont="1" applyFill="1" applyBorder="1" applyAlignment="1">
      <alignment horizontal="left" vertical="top" wrapText="1"/>
    </xf>
    <xf numFmtId="0" fontId="23" fillId="35" borderId="0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 horizontal="justify" wrapText="1"/>
    </xf>
    <xf numFmtId="0" fontId="7" fillId="35" borderId="21" xfId="0" applyFont="1" applyFill="1" applyBorder="1" applyAlignment="1">
      <alignment horizontal="left" vertical="top" wrapText="1"/>
    </xf>
    <xf numFmtId="0" fontId="7" fillId="35" borderId="20" xfId="0" applyFont="1" applyFill="1" applyBorder="1" applyAlignment="1">
      <alignment horizontal="left" vertical="top" wrapText="1"/>
    </xf>
    <xf numFmtId="0" fontId="23" fillId="35" borderId="0" xfId="0" applyFont="1" applyFill="1" applyBorder="1" applyAlignment="1">
      <alignment horizontal="justify"/>
    </xf>
    <xf numFmtId="0" fontId="7" fillId="35" borderId="0" xfId="0" applyFont="1" applyFill="1" applyBorder="1" applyAlignment="1">
      <alignment horizontal="left" indent="1"/>
    </xf>
    <xf numFmtId="0" fontId="7" fillId="35" borderId="25" xfId="0" applyFont="1" applyFill="1" applyBorder="1" applyAlignment="1">
      <alignment horizontal="left" vertical="top" wrapText="1"/>
    </xf>
    <xf numFmtId="0" fontId="7" fillId="35" borderId="26" xfId="0" applyFont="1" applyFill="1" applyBorder="1" applyAlignment="1">
      <alignment horizontal="left" vertical="top" wrapText="1"/>
    </xf>
    <xf numFmtId="0" fontId="7" fillId="35" borderId="24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center" vertical="top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vertical="top" wrapText="1"/>
    </xf>
    <xf numFmtId="2" fontId="7" fillId="35" borderId="22" xfId="0" applyNumberFormat="1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center"/>
    </xf>
    <xf numFmtId="0" fontId="7" fillId="35" borderId="24" xfId="0" applyFont="1" applyFill="1" applyBorder="1" applyAlignment="1">
      <alignment vertical="top" wrapText="1"/>
    </xf>
    <xf numFmtId="0" fontId="7" fillId="35" borderId="40" xfId="0" applyFont="1" applyFill="1" applyBorder="1" applyAlignment="1">
      <alignment horizontal="left" vertical="top" wrapText="1"/>
    </xf>
    <xf numFmtId="0" fontId="7" fillId="35" borderId="34" xfId="0" applyFont="1" applyFill="1" applyBorder="1" applyAlignment="1">
      <alignment horizontal="left" vertical="top" wrapText="1"/>
    </xf>
    <xf numFmtId="0" fontId="7" fillId="35" borderId="41" xfId="0" applyFont="1" applyFill="1" applyBorder="1" applyAlignment="1">
      <alignment horizontal="left" vertical="top" wrapText="1"/>
    </xf>
    <xf numFmtId="0" fontId="7" fillId="35" borderId="58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57" xfId="0" applyFont="1" applyFill="1" applyBorder="1" applyAlignment="1">
      <alignment horizontal="left" vertical="top" wrapText="1"/>
    </xf>
    <xf numFmtId="0" fontId="7" fillId="35" borderId="60" xfId="0" applyFont="1" applyFill="1" applyBorder="1" applyAlignment="1">
      <alignment horizontal="justify" vertical="center" wrapText="1"/>
    </xf>
    <xf numFmtId="0" fontId="7" fillId="35" borderId="61" xfId="0" applyFont="1" applyFill="1" applyBorder="1" applyAlignment="1">
      <alignment horizontal="justify" vertical="center" wrapText="1"/>
    </xf>
    <xf numFmtId="0" fontId="7" fillId="35" borderId="62" xfId="0" applyFont="1" applyFill="1" applyBorder="1" applyAlignment="1">
      <alignment horizontal="justify" vertical="center" wrapText="1"/>
    </xf>
    <xf numFmtId="2" fontId="7" fillId="35" borderId="61" xfId="0" applyNumberFormat="1" applyFont="1" applyFill="1" applyBorder="1" applyAlignment="1">
      <alignment horizontal="right" vertical="center" wrapText="1"/>
    </xf>
    <xf numFmtId="2" fontId="7" fillId="35" borderId="62" xfId="0" applyNumberFormat="1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vertical="center" wrapText="1"/>
    </xf>
    <xf numFmtId="0" fontId="7" fillId="35" borderId="24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7" fillId="35" borderId="41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horizontal="right" vertical="center" wrapText="1"/>
    </xf>
    <xf numFmtId="0" fontId="7" fillId="35" borderId="63" xfId="0" applyFont="1" applyFill="1" applyBorder="1" applyAlignment="1">
      <alignment horizontal="right" vertical="center" wrapText="1"/>
    </xf>
    <xf numFmtId="0" fontId="7" fillId="35" borderId="61" xfId="0" applyFont="1" applyFill="1" applyBorder="1" applyAlignment="1">
      <alignment horizontal="right" vertical="center" wrapText="1"/>
    </xf>
    <xf numFmtId="0" fontId="7" fillId="35" borderId="62" xfId="0" applyFont="1" applyFill="1" applyBorder="1" applyAlignment="1">
      <alignment horizontal="right" vertical="center" wrapText="1"/>
    </xf>
    <xf numFmtId="2" fontId="7" fillId="35" borderId="24" xfId="0" applyNumberFormat="1" applyFont="1" applyFill="1" applyBorder="1" applyAlignment="1">
      <alignment horizontal="right" vertical="center" wrapText="1"/>
    </xf>
    <xf numFmtId="2" fontId="7" fillId="35" borderId="22" xfId="0" applyNumberFormat="1" applyFont="1" applyFill="1" applyBorder="1" applyAlignment="1">
      <alignment horizontal="right" vertical="center" wrapText="1"/>
    </xf>
    <xf numFmtId="0" fontId="7" fillId="35" borderId="34" xfId="0" applyFont="1" applyFill="1" applyBorder="1" applyAlignment="1">
      <alignment horizontal="right" vertical="center" wrapText="1"/>
    </xf>
    <xf numFmtId="0" fontId="7" fillId="35" borderId="41" xfId="0" applyFont="1" applyFill="1" applyBorder="1" applyAlignment="1">
      <alignment horizontal="right" vertical="center" wrapText="1"/>
    </xf>
    <xf numFmtId="0" fontId="7" fillId="35" borderId="40" xfId="0" applyFont="1" applyFill="1" applyBorder="1" applyAlignment="1">
      <alignment horizontal="right" vertical="center" wrapText="1"/>
    </xf>
    <xf numFmtId="0" fontId="7" fillId="35" borderId="64" xfId="0" applyFont="1" applyFill="1" applyBorder="1" applyAlignment="1">
      <alignment horizontal="right" vertical="center" wrapText="1"/>
    </xf>
    <xf numFmtId="0" fontId="7" fillId="35" borderId="58" xfId="0" applyFont="1" applyFill="1" applyBorder="1" applyAlignment="1">
      <alignment horizontal="right" vertical="center" wrapText="1"/>
    </xf>
    <xf numFmtId="0" fontId="7" fillId="35" borderId="57" xfId="0" applyFont="1" applyFill="1" applyBorder="1" applyAlignment="1">
      <alignment horizontal="right" vertical="center" wrapText="1"/>
    </xf>
    <xf numFmtId="0" fontId="7" fillId="35" borderId="22" xfId="0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40" xfId="0" applyFont="1" applyFill="1" applyBorder="1" applyAlignment="1">
      <alignment horizontal="left" vertical="center" wrapText="1"/>
    </xf>
    <xf numFmtId="0" fontId="7" fillId="35" borderId="41" xfId="0" applyFont="1" applyFill="1" applyBorder="1" applyAlignment="1">
      <alignment horizontal="left" vertical="center" wrapText="1"/>
    </xf>
    <xf numFmtId="0" fontId="7" fillId="35" borderId="58" xfId="0" applyFont="1" applyFill="1" applyBorder="1" applyAlignment="1">
      <alignment horizontal="left" vertical="center" wrapText="1"/>
    </xf>
    <xf numFmtId="0" fontId="7" fillId="35" borderId="57" xfId="0" applyFont="1" applyFill="1" applyBorder="1" applyAlignment="1">
      <alignment horizontal="left" vertical="center" wrapText="1"/>
    </xf>
    <xf numFmtId="0" fontId="7" fillId="35" borderId="64" xfId="0" applyFont="1" applyFill="1" applyBorder="1" applyAlignment="1">
      <alignment horizontal="left" vertical="center" wrapText="1"/>
    </xf>
    <xf numFmtId="0" fontId="7" fillId="35" borderId="63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0" fontId="7" fillId="35" borderId="24" xfId="0" applyFont="1" applyFill="1" applyBorder="1" applyAlignment="1">
      <alignment horizontal="left" vertical="center" wrapText="1" indent="1"/>
    </xf>
    <xf numFmtId="0" fontId="7" fillId="35" borderId="22" xfId="0" applyFont="1" applyFill="1" applyBorder="1" applyAlignment="1">
      <alignment horizontal="left" vertical="center" wrapText="1" indent="1"/>
    </xf>
    <xf numFmtId="0" fontId="7" fillId="35" borderId="60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57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vertical="top" wrapText="1"/>
    </xf>
    <xf numFmtId="2" fontId="7" fillId="35" borderId="24" xfId="0" applyNumberFormat="1" applyFont="1" applyFill="1" applyBorder="1" applyAlignment="1">
      <alignment vertical="top" wrapText="1"/>
    </xf>
    <xf numFmtId="0" fontId="7" fillId="35" borderId="60" xfId="0" applyFont="1" applyFill="1" applyBorder="1" applyAlignment="1">
      <alignment horizontal="right" vertical="top" wrapText="1"/>
    </xf>
    <xf numFmtId="0" fontId="7" fillId="35" borderId="62" xfId="0" applyFont="1" applyFill="1" applyBorder="1" applyAlignment="1">
      <alignment horizontal="right" vertical="top" wrapText="1"/>
    </xf>
    <xf numFmtId="2" fontId="7" fillId="35" borderId="60" xfId="0" applyNumberFormat="1" applyFont="1" applyFill="1" applyBorder="1" applyAlignment="1">
      <alignment horizontal="right" vertical="top" wrapText="1"/>
    </xf>
    <xf numFmtId="2" fontId="7" fillId="35" borderId="62" xfId="0" applyNumberFormat="1" applyFont="1" applyFill="1" applyBorder="1" applyAlignment="1">
      <alignment horizontal="right" vertical="top" wrapText="1"/>
    </xf>
    <xf numFmtId="0" fontId="7" fillId="35" borderId="26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horizontal="right" vertical="top" wrapText="1"/>
    </xf>
    <xf numFmtId="0" fontId="20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2" fontId="7" fillId="35" borderId="40" xfId="0" applyNumberFormat="1" applyFont="1" applyFill="1" applyBorder="1" applyAlignment="1">
      <alignment horizontal="right" vertical="center" wrapText="1"/>
    </xf>
    <xf numFmtId="2" fontId="7" fillId="35" borderId="41" xfId="0" applyNumberFormat="1" applyFont="1" applyFill="1" applyBorder="1" applyAlignment="1">
      <alignment horizontal="right" vertical="center" wrapText="1"/>
    </xf>
    <xf numFmtId="2" fontId="7" fillId="35" borderId="64" xfId="0" applyNumberFormat="1" applyFont="1" applyFill="1" applyBorder="1" applyAlignment="1">
      <alignment horizontal="right" vertical="center" wrapText="1"/>
    </xf>
    <xf numFmtId="2" fontId="7" fillId="35" borderId="63" xfId="0" applyNumberFormat="1" applyFont="1" applyFill="1" applyBorder="1" applyAlignment="1">
      <alignment horizontal="right" vertical="center" wrapText="1"/>
    </xf>
    <xf numFmtId="2" fontId="7" fillId="35" borderId="23" xfId="0" applyNumberFormat="1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Q1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 outlineLevelRow="2"/>
  <cols>
    <col min="1" max="10" width="2.57421875" style="1" customWidth="1"/>
    <col min="11" max="11" width="4.00390625" style="1" customWidth="1"/>
    <col min="12" max="12" width="3.00390625" style="1" customWidth="1"/>
    <col min="13" max="15" width="2.421875" style="1" customWidth="1"/>
    <col min="16" max="16" width="2.57421875" style="1" customWidth="1"/>
    <col min="17" max="17" width="3.28125" style="1" customWidth="1"/>
    <col min="18" max="19" width="2.57421875" style="1" customWidth="1"/>
    <col min="20" max="20" width="2.8515625" style="1" customWidth="1"/>
    <col min="21" max="50" width="2.57421875" style="1" customWidth="1"/>
    <col min="51" max="51" width="2.8515625" style="1" customWidth="1"/>
    <col min="52" max="52" width="2.57421875" style="1" customWidth="1"/>
    <col min="53" max="53" width="2.00390625" style="1" customWidth="1"/>
    <col min="54" max="55" width="2.57421875" style="1" customWidth="1"/>
    <col min="56" max="56" width="1.421875" style="1" customWidth="1"/>
    <col min="57" max="59" width="2.57421875" style="1" customWidth="1"/>
    <col min="60" max="64" width="2.7109375" style="1" customWidth="1"/>
    <col min="65" max="16384" width="2.57421875" style="1" customWidth="1"/>
  </cols>
  <sheetData>
    <row r="1" spans="2:62" ht="20.25" customHeight="1" thickBot="1">
      <c r="B1" s="236" t="s">
        <v>622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17"/>
      <c r="BG1" s="17"/>
      <c r="BH1" s="17"/>
      <c r="BI1" s="17"/>
      <c r="BJ1" s="17"/>
    </row>
    <row r="2" spans="1:57" ht="12" customHeight="1">
      <c r="A2" s="67"/>
      <c r="B2" s="2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2"/>
    </row>
    <row r="3" spans="2:57" ht="12" customHeight="1">
      <c r="B3" s="29"/>
      <c r="C3" s="174" t="s">
        <v>240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59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6"/>
      <c r="AO3" s="56"/>
      <c r="AP3" s="54" t="s">
        <v>524</v>
      </c>
      <c r="AQ3" s="55"/>
      <c r="AR3" s="56"/>
      <c r="AS3" s="56"/>
      <c r="AT3" s="56"/>
      <c r="AU3" s="56"/>
      <c r="AV3" s="56"/>
      <c r="AW3" s="56"/>
      <c r="AX3" s="56"/>
      <c r="AY3" s="55"/>
      <c r="AZ3" s="55"/>
      <c r="BA3" s="55"/>
      <c r="BB3" s="56"/>
      <c r="BC3" s="56"/>
      <c r="BD3" s="56"/>
      <c r="BE3" s="4"/>
    </row>
    <row r="4" spans="2:57" ht="12" customHeight="1">
      <c r="B4" s="29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60"/>
      <c r="AN4" s="60"/>
      <c r="AO4" s="60"/>
      <c r="AP4" s="175" t="s">
        <v>290</v>
      </c>
      <c r="AQ4" s="175"/>
      <c r="AR4" s="175"/>
      <c r="AS4" s="175"/>
      <c r="AT4" s="175"/>
      <c r="AU4" s="175"/>
      <c r="AV4" s="176">
        <f>L50</f>
        <v>0</v>
      </c>
      <c r="AW4" s="177"/>
      <c r="AX4" s="237" t="s">
        <v>291</v>
      </c>
      <c r="AY4" s="237"/>
      <c r="AZ4" s="237"/>
      <c r="BA4" s="55"/>
      <c r="BB4" s="57"/>
      <c r="BC4" s="57"/>
      <c r="BD4" s="57"/>
      <c r="BE4" s="4"/>
    </row>
    <row r="5" spans="2:57" ht="12" customHeight="1">
      <c r="B5" s="29"/>
      <c r="C5" s="179" t="s">
        <v>239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54"/>
      <c r="AN5" s="54"/>
      <c r="AO5" s="54"/>
      <c r="AP5" s="175" t="s">
        <v>292</v>
      </c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54"/>
      <c r="BC5" s="54"/>
      <c r="BD5" s="54"/>
      <c r="BE5" s="4"/>
    </row>
    <row r="6" spans="2:57" ht="12" customHeight="1">
      <c r="B6" s="29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  <c r="AL6" s="55"/>
      <c r="AM6" s="55"/>
      <c r="AN6" s="55"/>
      <c r="AO6" s="55"/>
      <c r="AP6" s="315" t="str">
        <f>AW50&amp;"  руб."</f>
        <v>0  руб.</v>
      </c>
      <c r="AQ6" s="315"/>
      <c r="AR6" s="315"/>
      <c r="AS6" s="315"/>
      <c r="AT6" s="315"/>
      <c r="AU6" s="315"/>
      <c r="AV6" s="50"/>
      <c r="AW6" s="50"/>
      <c r="AX6" s="55"/>
      <c r="AY6" s="55"/>
      <c r="AZ6" s="54"/>
      <c r="BA6" s="54"/>
      <c r="BB6" s="54"/>
      <c r="BC6" s="54"/>
      <c r="BD6" s="54"/>
      <c r="BE6" s="4"/>
    </row>
    <row r="7" spans="2:57" ht="12" customHeight="1">
      <c r="B7" s="29"/>
      <c r="C7" s="182" t="s">
        <v>241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55"/>
      <c r="AL7" s="55"/>
      <c r="AM7" s="55"/>
      <c r="AN7" s="55"/>
      <c r="AO7" s="55"/>
      <c r="AP7" s="173"/>
      <c r="AQ7" s="173"/>
      <c r="AR7" s="173"/>
      <c r="AS7" s="173"/>
      <c r="AT7" s="173"/>
      <c r="AU7" s="173"/>
      <c r="AV7" s="173"/>
      <c r="AW7" s="173"/>
      <c r="AX7" s="55"/>
      <c r="AY7" s="55"/>
      <c r="AZ7" s="55"/>
      <c r="BA7" s="55"/>
      <c r="BB7" s="55"/>
      <c r="BC7" s="55"/>
      <c r="BD7" s="54"/>
      <c r="BE7" s="4"/>
    </row>
    <row r="8" spans="2:57" ht="12" customHeight="1">
      <c r="B8" s="29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181"/>
      <c r="AQ8" s="181"/>
      <c r="AR8" s="181"/>
      <c r="AS8" s="181"/>
      <c r="AT8" s="181"/>
      <c r="AU8" s="181"/>
      <c r="AV8" s="181"/>
      <c r="AW8" s="181"/>
      <c r="AX8" s="54"/>
      <c r="AY8" s="54"/>
      <c r="AZ8" s="54"/>
      <c r="BA8" s="54"/>
      <c r="BB8" s="54"/>
      <c r="BC8" s="54"/>
      <c r="BD8" s="54"/>
      <c r="BE8" s="4"/>
    </row>
    <row r="9" spans="2:57" ht="12" customHeight="1">
      <c r="B9" s="29"/>
      <c r="C9" s="182" t="s">
        <v>242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180"/>
      <c r="AQ9" s="180"/>
      <c r="AR9" s="180"/>
      <c r="AS9" s="180"/>
      <c r="AT9" s="180"/>
      <c r="AU9" s="180"/>
      <c r="AV9" s="180"/>
      <c r="AW9" s="68"/>
      <c r="AX9" s="178"/>
      <c r="AY9" s="178"/>
      <c r="AZ9" s="178"/>
      <c r="BA9" s="178"/>
      <c r="BB9" s="178"/>
      <c r="BC9" s="178"/>
      <c r="BD9" s="178"/>
      <c r="BE9" s="4"/>
    </row>
    <row r="10" spans="2:57" ht="9.75" customHeight="1">
      <c r="B10" s="2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179" t="s">
        <v>264</v>
      </c>
      <c r="AQ10" s="179"/>
      <c r="AR10" s="179"/>
      <c r="AS10" s="179"/>
      <c r="AT10" s="179"/>
      <c r="AU10" s="179"/>
      <c r="AV10" s="179"/>
      <c r="AW10" s="54"/>
      <c r="AX10" s="179" t="s">
        <v>245</v>
      </c>
      <c r="AY10" s="179"/>
      <c r="AZ10" s="179"/>
      <c r="BA10" s="179"/>
      <c r="BB10" s="179"/>
      <c r="BC10" s="179"/>
      <c r="BD10" s="179"/>
      <c r="BE10" s="4"/>
    </row>
    <row r="11" spans="2:57" ht="12" customHeight="1">
      <c r="B11" s="29"/>
      <c r="C11" s="235" t="s">
        <v>243</v>
      </c>
      <c r="D11" s="235"/>
      <c r="E11" s="235"/>
      <c r="F11" s="235"/>
      <c r="G11" s="235"/>
      <c r="H11" s="235"/>
      <c r="I11" s="235"/>
      <c r="J11" s="65" t="s">
        <v>267</v>
      </c>
      <c r="K11" s="72"/>
      <c r="L11" s="54" t="s">
        <v>267</v>
      </c>
      <c r="M11" s="178"/>
      <c r="N11" s="178"/>
      <c r="O11" s="178"/>
      <c r="P11" s="178"/>
      <c r="Q11" s="178"/>
      <c r="R11" s="65">
        <v>20</v>
      </c>
      <c r="S11" s="72"/>
      <c r="T11" s="235" t="s">
        <v>268</v>
      </c>
      <c r="U11" s="235"/>
      <c r="V11" s="54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0"/>
      <c r="AQ11" s="50"/>
      <c r="AR11" s="50"/>
      <c r="AS11" s="50"/>
      <c r="AT11" s="50"/>
      <c r="AU11" s="50"/>
      <c r="AV11" s="50"/>
      <c r="AW11" s="54"/>
      <c r="AX11" s="50"/>
      <c r="AY11" s="50"/>
      <c r="AZ11" s="50"/>
      <c r="BA11" s="50"/>
      <c r="BB11" s="50"/>
      <c r="BC11" s="50"/>
      <c r="BD11" s="50"/>
      <c r="BE11" s="4"/>
    </row>
    <row r="12" spans="2:57" ht="3" customHeight="1">
      <c r="B12" s="2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0"/>
      <c r="AQ12" s="50"/>
      <c r="AR12" s="50"/>
      <c r="AS12" s="50"/>
      <c r="AT12" s="50"/>
      <c r="AU12" s="50"/>
      <c r="AV12" s="50"/>
      <c r="AW12" s="54"/>
      <c r="AX12" s="50"/>
      <c r="AY12" s="50"/>
      <c r="AZ12" s="50"/>
      <c r="BA12" s="50"/>
      <c r="BB12" s="50"/>
      <c r="BC12" s="50"/>
      <c r="BD12" s="50"/>
      <c r="BE12" s="4"/>
    </row>
    <row r="13" spans="2:57" ht="12" customHeight="1">
      <c r="B13" s="29"/>
      <c r="C13" s="232" t="s">
        <v>523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  <c r="Q13" s="233"/>
      <c r="R13" s="233"/>
      <c r="S13" s="233"/>
      <c r="T13" s="235" t="s">
        <v>244</v>
      </c>
      <c r="U13" s="235"/>
      <c r="V13" s="235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111" t="s">
        <v>238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4"/>
    </row>
    <row r="14" spans="2:57" ht="12" customHeight="1">
      <c r="B14" s="29"/>
      <c r="C14" s="64"/>
      <c r="D14" s="64"/>
      <c r="E14" s="64"/>
      <c r="F14" s="64"/>
      <c r="G14" s="64"/>
      <c r="H14" s="64"/>
      <c r="I14" s="64"/>
      <c r="J14" s="65"/>
      <c r="K14" s="66"/>
      <c r="L14" s="54"/>
      <c r="M14" s="64"/>
      <c r="N14" s="64"/>
      <c r="O14" s="64"/>
      <c r="P14" s="64"/>
      <c r="Q14" s="64"/>
      <c r="R14" s="65"/>
      <c r="S14" s="66"/>
      <c r="T14" s="64"/>
      <c r="U14" s="6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4"/>
    </row>
    <row r="15" spans="2:57" ht="14.25" customHeight="1">
      <c r="B15" s="3"/>
      <c r="C15" s="250" t="s">
        <v>285</v>
      </c>
      <c r="D15" s="250"/>
      <c r="E15" s="250" t="s">
        <v>564</v>
      </c>
      <c r="F15" s="250"/>
      <c r="G15" s="250"/>
      <c r="H15" s="250"/>
      <c r="I15" s="250"/>
      <c r="J15" s="250"/>
      <c r="K15" s="250"/>
      <c r="L15" s="234" t="s">
        <v>284</v>
      </c>
      <c r="M15" s="234"/>
      <c r="N15" s="234" t="s">
        <v>283</v>
      </c>
      <c r="O15" s="234"/>
      <c r="P15" s="206" t="s">
        <v>282</v>
      </c>
      <c r="Q15" s="206"/>
      <c r="R15" s="206" t="s">
        <v>280</v>
      </c>
      <c r="S15" s="206"/>
      <c r="T15" s="206"/>
      <c r="U15" s="206" t="s">
        <v>281</v>
      </c>
      <c r="V15" s="206"/>
      <c r="W15" s="206"/>
      <c r="X15" s="234" t="s">
        <v>485</v>
      </c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 t="s">
        <v>289</v>
      </c>
      <c r="AK15" s="234"/>
      <c r="AL15" s="234"/>
      <c r="AM15" s="234"/>
      <c r="AN15" s="206" t="s">
        <v>273</v>
      </c>
      <c r="AO15" s="206"/>
      <c r="AP15" s="206"/>
      <c r="AQ15" s="234" t="s">
        <v>287</v>
      </c>
      <c r="AR15" s="234"/>
      <c r="AS15" s="234"/>
      <c r="AT15" s="234"/>
      <c r="AU15" s="234"/>
      <c r="AV15" s="234"/>
      <c r="AW15" s="206" t="s">
        <v>270</v>
      </c>
      <c r="AX15" s="206"/>
      <c r="AY15" s="206"/>
      <c r="AZ15" s="206" t="s">
        <v>269</v>
      </c>
      <c r="BA15" s="206"/>
      <c r="BB15" s="206"/>
      <c r="BC15" s="206"/>
      <c r="BD15" s="206"/>
      <c r="BE15" s="4"/>
    </row>
    <row r="16" spans="2:57" ht="14.25" customHeight="1">
      <c r="B16" s="3"/>
      <c r="C16" s="250"/>
      <c r="D16" s="250"/>
      <c r="E16" s="250"/>
      <c r="F16" s="250"/>
      <c r="G16" s="250"/>
      <c r="H16" s="250"/>
      <c r="I16" s="250"/>
      <c r="J16" s="250"/>
      <c r="K16" s="250"/>
      <c r="L16" s="234"/>
      <c r="M16" s="234"/>
      <c r="N16" s="234"/>
      <c r="O16" s="234"/>
      <c r="P16" s="206"/>
      <c r="Q16" s="206"/>
      <c r="R16" s="206"/>
      <c r="S16" s="206"/>
      <c r="T16" s="206"/>
      <c r="U16" s="206"/>
      <c r="V16" s="206"/>
      <c r="W16" s="206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06"/>
      <c r="AO16" s="206"/>
      <c r="AP16" s="206"/>
      <c r="AQ16" s="234"/>
      <c r="AR16" s="234"/>
      <c r="AS16" s="234"/>
      <c r="AT16" s="234"/>
      <c r="AU16" s="234"/>
      <c r="AV16" s="234"/>
      <c r="AW16" s="206"/>
      <c r="AX16" s="206"/>
      <c r="AY16" s="206"/>
      <c r="AZ16" s="206"/>
      <c r="BA16" s="206"/>
      <c r="BB16" s="206"/>
      <c r="BC16" s="206"/>
      <c r="BD16" s="206"/>
      <c r="BE16" s="4"/>
    </row>
    <row r="17" spans="2:57" ht="14.25" customHeight="1">
      <c r="B17" s="3"/>
      <c r="C17" s="250"/>
      <c r="D17" s="250"/>
      <c r="E17" s="250"/>
      <c r="F17" s="250"/>
      <c r="G17" s="250"/>
      <c r="H17" s="250"/>
      <c r="I17" s="250"/>
      <c r="J17" s="250"/>
      <c r="K17" s="250"/>
      <c r="L17" s="234"/>
      <c r="M17" s="234"/>
      <c r="N17" s="234"/>
      <c r="O17" s="234"/>
      <c r="P17" s="206"/>
      <c r="Q17" s="206"/>
      <c r="R17" s="206"/>
      <c r="S17" s="206"/>
      <c r="T17" s="206"/>
      <c r="U17" s="206"/>
      <c r="V17" s="206"/>
      <c r="W17" s="206"/>
      <c r="X17" s="206" t="s">
        <v>279</v>
      </c>
      <c r="Y17" s="206"/>
      <c r="Z17" s="206" t="s">
        <v>278</v>
      </c>
      <c r="AA17" s="206"/>
      <c r="AB17" s="206" t="s">
        <v>277</v>
      </c>
      <c r="AC17" s="206"/>
      <c r="AD17" s="206"/>
      <c r="AE17" s="234" t="s">
        <v>286</v>
      </c>
      <c r="AF17" s="234"/>
      <c r="AG17" s="234"/>
      <c r="AH17" s="234"/>
      <c r="AI17" s="234"/>
      <c r="AJ17" s="234"/>
      <c r="AK17" s="234"/>
      <c r="AL17" s="234"/>
      <c r="AM17" s="234"/>
      <c r="AN17" s="206"/>
      <c r="AO17" s="206"/>
      <c r="AP17" s="206"/>
      <c r="AQ17" s="234"/>
      <c r="AR17" s="234"/>
      <c r="AS17" s="234"/>
      <c r="AT17" s="234"/>
      <c r="AU17" s="234"/>
      <c r="AV17" s="234"/>
      <c r="AW17" s="206"/>
      <c r="AX17" s="206"/>
      <c r="AY17" s="206"/>
      <c r="AZ17" s="206"/>
      <c r="BA17" s="206"/>
      <c r="BB17" s="206"/>
      <c r="BC17" s="206"/>
      <c r="BD17" s="206"/>
      <c r="BE17" s="4"/>
    </row>
    <row r="18" spans="2:57" ht="14.25" customHeight="1">
      <c r="B18" s="3"/>
      <c r="C18" s="250"/>
      <c r="D18" s="250"/>
      <c r="E18" s="250"/>
      <c r="F18" s="250"/>
      <c r="G18" s="250"/>
      <c r="H18" s="250"/>
      <c r="I18" s="250"/>
      <c r="J18" s="250"/>
      <c r="K18" s="250"/>
      <c r="L18" s="234"/>
      <c r="M18" s="234"/>
      <c r="N18" s="234"/>
      <c r="O18" s="234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34"/>
      <c r="AF18" s="234"/>
      <c r="AG18" s="234"/>
      <c r="AH18" s="234"/>
      <c r="AI18" s="234"/>
      <c r="AJ18" s="234"/>
      <c r="AK18" s="234"/>
      <c r="AL18" s="234"/>
      <c r="AM18" s="234"/>
      <c r="AN18" s="206"/>
      <c r="AO18" s="206"/>
      <c r="AP18" s="206"/>
      <c r="AQ18" s="234"/>
      <c r="AR18" s="234"/>
      <c r="AS18" s="234"/>
      <c r="AT18" s="234"/>
      <c r="AU18" s="234"/>
      <c r="AV18" s="234"/>
      <c r="AW18" s="206"/>
      <c r="AX18" s="206"/>
      <c r="AY18" s="206"/>
      <c r="AZ18" s="206"/>
      <c r="BA18" s="206"/>
      <c r="BB18" s="206"/>
      <c r="BC18" s="206"/>
      <c r="BD18" s="206"/>
      <c r="BE18" s="4"/>
    </row>
    <row r="19" spans="2:57" ht="13.5" customHeight="1">
      <c r="B19" s="3"/>
      <c r="C19" s="250"/>
      <c r="D19" s="250"/>
      <c r="E19" s="250"/>
      <c r="F19" s="250"/>
      <c r="G19" s="250"/>
      <c r="H19" s="250"/>
      <c r="I19" s="250"/>
      <c r="J19" s="250"/>
      <c r="K19" s="250"/>
      <c r="L19" s="234"/>
      <c r="M19" s="234"/>
      <c r="N19" s="234"/>
      <c r="O19" s="234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 t="s">
        <v>276</v>
      </c>
      <c r="AF19" s="206"/>
      <c r="AG19" s="206" t="s">
        <v>275</v>
      </c>
      <c r="AH19" s="206"/>
      <c r="AI19" s="206"/>
      <c r="AJ19" s="206" t="s">
        <v>274</v>
      </c>
      <c r="AK19" s="206"/>
      <c r="AL19" s="206" t="s">
        <v>288</v>
      </c>
      <c r="AM19" s="206"/>
      <c r="AN19" s="206"/>
      <c r="AO19" s="206"/>
      <c r="AP19" s="206"/>
      <c r="AQ19" s="206" t="s">
        <v>272</v>
      </c>
      <c r="AR19" s="206"/>
      <c r="AS19" s="206"/>
      <c r="AT19" s="206" t="s">
        <v>271</v>
      </c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4"/>
    </row>
    <row r="20" spans="2:57" ht="13.5" customHeight="1">
      <c r="B20" s="3"/>
      <c r="C20" s="250"/>
      <c r="D20" s="250"/>
      <c r="E20" s="250"/>
      <c r="F20" s="250"/>
      <c r="G20" s="250"/>
      <c r="H20" s="250"/>
      <c r="I20" s="250"/>
      <c r="J20" s="250"/>
      <c r="K20" s="250"/>
      <c r="L20" s="234"/>
      <c r="M20" s="234"/>
      <c r="N20" s="234"/>
      <c r="O20" s="234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4"/>
    </row>
    <row r="21" spans="2:57" ht="13.5" customHeight="1">
      <c r="B21" s="3"/>
      <c r="C21" s="250"/>
      <c r="D21" s="250"/>
      <c r="E21" s="250"/>
      <c r="F21" s="250"/>
      <c r="G21" s="250"/>
      <c r="H21" s="250"/>
      <c r="I21" s="250"/>
      <c r="J21" s="250"/>
      <c r="K21" s="250"/>
      <c r="L21" s="234"/>
      <c r="M21" s="234"/>
      <c r="N21" s="234"/>
      <c r="O21" s="234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4"/>
    </row>
    <row r="22" spans="2:69" ht="13.5" customHeight="1">
      <c r="B22" s="3"/>
      <c r="C22" s="250"/>
      <c r="D22" s="250"/>
      <c r="E22" s="250"/>
      <c r="F22" s="250"/>
      <c r="G22" s="250"/>
      <c r="H22" s="250"/>
      <c r="I22" s="250"/>
      <c r="J22" s="250"/>
      <c r="K22" s="250"/>
      <c r="L22" s="234"/>
      <c r="M22" s="234"/>
      <c r="N22" s="234"/>
      <c r="O22" s="234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4"/>
      <c r="BP22" s="25"/>
      <c r="BQ22" s="25"/>
    </row>
    <row r="23" spans="2:69" ht="13.5" customHeight="1">
      <c r="B23" s="3"/>
      <c r="C23" s="250"/>
      <c r="D23" s="250"/>
      <c r="E23" s="250"/>
      <c r="F23" s="250"/>
      <c r="G23" s="250"/>
      <c r="H23" s="250"/>
      <c r="I23" s="250"/>
      <c r="J23" s="250"/>
      <c r="K23" s="250"/>
      <c r="L23" s="234"/>
      <c r="M23" s="234"/>
      <c r="N23" s="234"/>
      <c r="O23" s="234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4"/>
      <c r="BP23" s="69"/>
      <c r="BQ23" s="70"/>
    </row>
    <row r="24" spans="2:69" ht="9.75" customHeight="1">
      <c r="B24" s="3"/>
      <c r="C24" s="192">
        <v>1</v>
      </c>
      <c r="D24" s="194"/>
      <c r="E24" s="192">
        <v>2</v>
      </c>
      <c r="F24" s="193"/>
      <c r="G24" s="193"/>
      <c r="H24" s="193"/>
      <c r="I24" s="193"/>
      <c r="J24" s="193"/>
      <c r="K24" s="194"/>
      <c r="L24" s="192">
        <v>3</v>
      </c>
      <c r="M24" s="194"/>
      <c r="N24" s="192">
        <v>4</v>
      </c>
      <c r="O24" s="194"/>
      <c r="P24" s="229">
        <v>5</v>
      </c>
      <c r="Q24" s="231"/>
      <c r="R24" s="229">
        <v>6</v>
      </c>
      <c r="S24" s="230"/>
      <c r="T24" s="231"/>
      <c r="U24" s="229">
        <v>7</v>
      </c>
      <c r="V24" s="230"/>
      <c r="W24" s="231"/>
      <c r="X24" s="230">
        <v>8</v>
      </c>
      <c r="Y24" s="231"/>
      <c r="Z24" s="229">
        <v>9</v>
      </c>
      <c r="AA24" s="231"/>
      <c r="AB24" s="229">
        <v>10</v>
      </c>
      <c r="AC24" s="230"/>
      <c r="AD24" s="231"/>
      <c r="AE24" s="229">
        <v>11</v>
      </c>
      <c r="AF24" s="231"/>
      <c r="AG24" s="229">
        <v>12</v>
      </c>
      <c r="AH24" s="230"/>
      <c r="AI24" s="231"/>
      <c r="AJ24" s="229">
        <v>13</v>
      </c>
      <c r="AK24" s="231"/>
      <c r="AL24" s="229">
        <v>14</v>
      </c>
      <c r="AM24" s="231"/>
      <c r="AN24" s="229">
        <v>15</v>
      </c>
      <c r="AO24" s="230"/>
      <c r="AP24" s="231"/>
      <c r="AQ24" s="229">
        <v>16</v>
      </c>
      <c r="AR24" s="230"/>
      <c r="AS24" s="231"/>
      <c r="AT24" s="229">
        <v>17</v>
      </c>
      <c r="AU24" s="230"/>
      <c r="AV24" s="231"/>
      <c r="AW24" s="229">
        <v>18</v>
      </c>
      <c r="AX24" s="230"/>
      <c r="AY24" s="231"/>
      <c r="AZ24" s="229">
        <v>19</v>
      </c>
      <c r="BA24" s="230"/>
      <c r="BB24" s="230"/>
      <c r="BC24" s="230"/>
      <c r="BD24" s="231"/>
      <c r="BE24" s="4"/>
      <c r="BP24" s="69"/>
      <c r="BQ24" s="70"/>
    </row>
    <row r="25" spans="2:69" ht="12" customHeight="1">
      <c r="B25" s="3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4"/>
      <c r="BP25" s="69"/>
      <c r="BQ25" s="70"/>
    </row>
    <row r="26" spans="2:69" ht="12" customHeight="1">
      <c r="B26" s="3"/>
      <c r="C26" s="171">
        <f>IF(ISBLANK(E26),"",COUNTA($E$26:E26))</f>
      </c>
      <c r="D26" s="172"/>
      <c r="E26" s="195"/>
      <c r="F26" s="196"/>
      <c r="G26" s="196"/>
      <c r="H26" s="196"/>
      <c r="I26" s="196"/>
      <c r="J26" s="196"/>
      <c r="K26" s="197"/>
      <c r="L26" s="245"/>
      <c r="M26" s="246"/>
      <c r="N26" s="245"/>
      <c r="O26" s="246"/>
      <c r="P26" s="200">
        <f>IF(N26=0,0,VLOOKUP(N26,O64:Q90,2,))</f>
        <v>0</v>
      </c>
      <c r="Q26" s="201"/>
      <c r="R26" s="221"/>
      <c r="S26" s="222"/>
      <c r="T26" s="223"/>
      <c r="U26" s="183">
        <f>IF(R26=0,P26*P13,P26*R26*P13)</f>
        <v>0</v>
      </c>
      <c r="V26" s="184"/>
      <c r="W26" s="185"/>
      <c r="X26" s="198"/>
      <c r="Y26" s="190"/>
      <c r="Z26" s="189"/>
      <c r="AA26" s="190"/>
      <c r="AB26" s="189"/>
      <c r="AC26" s="198"/>
      <c r="AD26" s="190"/>
      <c r="AE26" s="207">
        <f>SUM(X26:AD26)</f>
        <v>0</v>
      </c>
      <c r="AF26" s="208"/>
      <c r="AG26" s="183">
        <f>IF(AE26=0,0,AE26*U26)</f>
        <v>0</v>
      </c>
      <c r="AH26" s="184"/>
      <c r="AI26" s="185"/>
      <c r="AJ26" s="189"/>
      <c r="AK26" s="190"/>
      <c r="AL26" s="189"/>
      <c r="AM26" s="190"/>
      <c r="AN26" s="183">
        <f>SUM(U26,AG26,U26*AJ26,U26*AL26)</f>
        <v>0</v>
      </c>
      <c r="AO26" s="184"/>
      <c r="AP26" s="185"/>
      <c r="AQ26" s="215"/>
      <c r="AR26" s="216"/>
      <c r="AS26" s="217"/>
      <c r="AT26" s="215"/>
      <c r="AU26" s="216"/>
      <c r="AV26" s="217"/>
      <c r="AW26" s="183">
        <f>SUM(AN26:AV26)*L26</f>
        <v>0</v>
      </c>
      <c r="AX26" s="184"/>
      <c r="AY26" s="185"/>
      <c r="AZ26" s="215"/>
      <c r="BA26" s="216"/>
      <c r="BB26" s="216"/>
      <c r="BC26" s="216"/>
      <c r="BD26" s="217"/>
      <c r="BE26" s="4"/>
      <c r="BP26" s="69"/>
      <c r="BQ26" s="70"/>
    </row>
    <row r="27" spans="2:69" ht="12" customHeight="1">
      <c r="B27" s="3"/>
      <c r="C27" s="171">
        <f>IF(ISBLANK(E27),"",COUNTA($E$26:E27))</f>
      </c>
      <c r="D27" s="172"/>
      <c r="E27" s="195"/>
      <c r="F27" s="196"/>
      <c r="G27" s="196"/>
      <c r="H27" s="196"/>
      <c r="I27" s="196"/>
      <c r="J27" s="196"/>
      <c r="K27" s="197"/>
      <c r="L27" s="202"/>
      <c r="M27" s="203"/>
      <c r="N27" s="202"/>
      <c r="O27" s="203"/>
      <c r="P27" s="200">
        <f>IF(N27=0,0,VLOOKUP(N27,O64:Q90,2,))</f>
        <v>0</v>
      </c>
      <c r="Q27" s="201"/>
      <c r="R27" s="221"/>
      <c r="S27" s="222"/>
      <c r="T27" s="223"/>
      <c r="U27" s="183">
        <f>IF(R27=0,P27*P13,P27*R27*P13)</f>
        <v>0</v>
      </c>
      <c r="V27" s="184"/>
      <c r="W27" s="185"/>
      <c r="X27" s="187"/>
      <c r="Y27" s="188"/>
      <c r="Z27" s="186"/>
      <c r="AA27" s="188"/>
      <c r="AB27" s="186"/>
      <c r="AC27" s="187"/>
      <c r="AD27" s="188"/>
      <c r="AE27" s="207">
        <f>SUM(X27:AD27)</f>
        <v>0</v>
      </c>
      <c r="AF27" s="208"/>
      <c r="AG27" s="183">
        <f>IF(AE27=0,0,AE27*U27)</f>
        <v>0</v>
      </c>
      <c r="AH27" s="184"/>
      <c r="AI27" s="185"/>
      <c r="AJ27" s="186"/>
      <c r="AK27" s="188"/>
      <c r="AL27" s="186"/>
      <c r="AM27" s="188"/>
      <c r="AN27" s="183">
        <f>SUM(U27,AG27,U27*AJ27,U27*AL27)</f>
        <v>0</v>
      </c>
      <c r="AO27" s="184"/>
      <c r="AP27" s="185"/>
      <c r="AQ27" s="211"/>
      <c r="AR27" s="212"/>
      <c r="AS27" s="213"/>
      <c r="AT27" s="211"/>
      <c r="AU27" s="212"/>
      <c r="AV27" s="213"/>
      <c r="AW27" s="183">
        <f>SUM(AN27:AV27)*L27</f>
        <v>0</v>
      </c>
      <c r="AX27" s="184"/>
      <c r="AY27" s="185"/>
      <c r="AZ27" s="211"/>
      <c r="BA27" s="212"/>
      <c r="BB27" s="212"/>
      <c r="BC27" s="212"/>
      <c r="BD27" s="213"/>
      <c r="BE27" s="4"/>
      <c r="BP27" s="69"/>
      <c r="BQ27" s="70"/>
    </row>
    <row r="28" spans="2:69" ht="12" customHeight="1">
      <c r="B28" s="3"/>
      <c r="C28" s="171">
        <f>IF(ISBLANK(E28),"",COUNTA($E$26:E28))</f>
      </c>
      <c r="D28" s="172"/>
      <c r="E28" s="195"/>
      <c r="F28" s="196"/>
      <c r="G28" s="196"/>
      <c r="H28" s="196"/>
      <c r="I28" s="196"/>
      <c r="J28" s="196"/>
      <c r="K28" s="197"/>
      <c r="L28" s="202"/>
      <c r="M28" s="203"/>
      <c r="N28" s="202"/>
      <c r="O28" s="203"/>
      <c r="P28" s="200">
        <f>IF(N28=0,0,VLOOKUP(N28,O64:Q90,2,))</f>
        <v>0</v>
      </c>
      <c r="Q28" s="201"/>
      <c r="R28" s="221"/>
      <c r="S28" s="222"/>
      <c r="T28" s="223"/>
      <c r="U28" s="183">
        <f>IF(R28=0,P28*P13,P28*R28*P13)</f>
        <v>0</v>
      </c>
      <c r="V28" s="184"/>
      <c r="W28" s="185"/>
      <c r="X28" s="187"/>
      <c r="Y28" s="188"/>
      <c r="Z28" s="186"/>
      <c r="AA28" s="188"/>
      <c r="AB28" s="186"/>
      <c r="AC28" s="187"/>
      <c r="AD28" s="188"/>
      <c r="AE28" s="207">
        <f>SUM(X28:AD28)</f>
        <v>0</v>
      </c>
      <c r="AF28" s="208"/>
      <c r="AG28" s="183">
        <f>IF(AE28=0,0,AE28*U28)</f>
        <v>0</v>
      </c>
      <c r="AH28" s="184"/>
      <c r="AI28" s="185"/>
      <c r="AJ28" s="186"/>
      <c r="AK28" s="188"/>
      <c r="AL28" s="186"/>
      <c r="AM28" s="188"/>
      <c r="AN28" s="183">
        <f>SUM(U28,AG28,U28*AJ28,U28*AL28)</f>
        <v>0</v>
      </c>
      <c r="AO28" s="184"/>
      <c r="AP28" s="185"/>
      <c r="AQ28" s="211"/>
      <c r="AR28" s="212"/>
      <c r="AS28" s="213"/>
      <c r="AT28" s="211"/>
      <c r="AU28" s="212"/>
      <c r="AV28" s="213"/>
      <c r="AW28" s="183">
        <f>SUM(AN28:AV28)*L28</f>
        <v>0</v>
      </c>
      <c r="AX28" s="184"/>
      <c r="AY28" s="185"/>
      <c r="AZ28" s="211"/>
      <c r="BA28" s="212"/>
      <c r="BB28" s="212"/>
      <c r="BC28" s="212"/>
      <c r="BD28" s="213"/>
      <c r="BE28" s="4"/>
      <c r="BP28" s="71"/>
      <c r="BQ28" s="71"/>
    </row>
    <row r="29" spans="2:69" ht="12" customHeight="1" hidden="1" outlineLevel="1">
      <c r="B29" s="3"/>
      <c r="C29" s="171">
        <f>IF(ISBLANK(E29),"",COUNTA($E$26:E29))</f>
      </c>
      <c r="D29" s="172"/>
      <c r="E29" s="310"/>
      <c r="F29" s="311"/>
      <c r="G29" s="311"/>
      <c r="H29" s="311"/>
      <c r="I29" s="311"/>
      <c r="J29" s="311"/>
      <c r="K29" s="312"/>
      <c r="L29" s="313"/>
      <c r="M29" s="314"/>
      <c r="N29" s="202"/>
      <c r="O29" s="203"/>
      <c r="P29" s="242">
        <f>IF(N29=0,0,VLOOKUP(N29,O64:Q90,2,))</f>
        <v>0</v>
      </c>
      <c r="Q29" s="243"/>
      <c r="R29" s="221"/>
      <c r="S29" s="222"/>
      <c r="T29" s="223"/>
      <c r="U29" s="183">
        <f>IF(R29=0,P29*P13,P29*R29*P13)</f>
        <v>0</v>
      </c>
      <c r="V29" s="184"/>
      <c r="W29" s="185"/>
      <c r="X29" s="283"/>
      <c r="Y29" s="239"/>
      <c r="Z29" s="238"/>
      <c r="AA29" s="239"/>
      <c r="AB29" s="238"/>
      <c r="AC29" s="283"/>
      <c r="AD29" s="239"/>
      <c r="AE29" s="207">
        <f>SUM(X29:AD29)</f>
        <v>0</v>
      </c>
      <c r="AF29" s="208"/>
      <c r="AG29" s="183">
        <f>IF(AE29=0,0,AE29*U29)</f>
        <v>0</v>
      </c>
      <c r="AH29" s="184"/>
      <c r="AI29" s="185"/>
      <c r="AJ29" s="186"/>
      <c r="AK29" s="188"/>
      <c r="AL29" s="186"/>
      <c r="AM29" s="188"/>
      <c r="AN29" s="183">
        <f>SUM(U29,AG29,U29*AJ29,U29*AL29)</f>
        <v>0</v>
      </c>
      <c r="AO29" s="184"/>
      <c r="AP29" s="185"/>
      <c r="AQ29" s="280"/>
      <c r="AR29" s="281"/>
      <c r="AS29" s="282"/>
      <c r="AT29" s="280"/>
      <c r="AU29" s="281"/>
      <c r="AV29" s="282"/>
      <c r="AW29" s="183">
        <f>SUM(AN29:AV29)*L29</f>
        <v>0</v>
      </c>
      <c r="AX29" s="184"/>
      <c r="AY29" s="185"/>
      <c r="AZ29" s="211"/>
      <c r="BA29" s="212"/>
      <c r="BB29" s="212"/>
      <c r="BC29" s="212"/>
      <c r="BD29" s="213"/>
      <c r="BE29" s="4"/>
      <c r="BP29" s="69"/>
      <c r="BQ29" s="70"/>
    </row>
    <row r="30" spans="2:69" ht="12" customHeight="1" hidden="1" outlineLevel="2" collapsed="1">
      <c r="B30" s="3"/>
      <c r="C30" s="171">
        <f>IF(ISBLANK(E30),"",COUNTA($E$26:E30))</f>
      </c>
      <c r="D30" s="172"/>
      <c r="E30" s="255"/>
      <c r="F30" s="256"/>
      <c r="G30" s="256"/>
      <c r="H30" s="256"/>
      <c r="I30" s="256"/>
      <c r="J30" s="256"/>
      <c r="K30" s="257"/>
      <c r="L30" s="248"/>
      <c r="M30" s="249"/>
      <c r="N30" s="270"/>
      <c r="O30" s="271"/>
      <c r="P30" s="268">
        <f>IF(N30=0,0,VLOOKUP(N30,O64:Q90,2,))</f>
        <v>0</v>
      </c>
      <c r="Q30" s="269"/>
      <c r="R30" s="224"/>
      <c r="S30" s="225"/>
      <c r="T30" s="226"/>
      <c r="U30" s="272">
        <f>IF(R30=0,P30*P13,P30*R30*P13)</f>
        <v>0</v>
      </c>
      <c r="V30" s="273"/>
      <c r="W30" s="274"/>
      <c r="X30" s="275"/>
      <c r="Y30" s="276"/>
      <c r="Z30" s="275"/>
      <c r="AA30" s="276"/>
      <c r="AB30" s="275"/>
      <c r="AC30" s="277"/>
      <c r="AD30" s="276"/>
      <c r="AE30" s="275">
        <f>SUM(X30:AD30)</f>
        <v>0</v>
      </c>
      <c r="AF30" s="276"/>
      <c r="AG30" s="272">
        <f>IF(AE30=0,0,AE30*U30)</f>
        <v>0</v>
      </c>
      <c r="AH30" s="273"/>
      <c r="AI30" s="274"/>
      <c r="AJ30" s="278"/>
      <c r="AK30" s="279"/>
      <c r="AL30" s="278"/>
      <c r="AM30" s="279"/>
      <c r="AN30" s="272">
        <f>SUM(U30,AG30,U30*AJ30,U30*AL30)</f>
        <v>0</v>
      </c>
      <c r="AO30" s="273"/>
      <c r="AP30" s="274"/>
      <c r="AQ30" s="272"/>
      <c r="AR30" s="273"/>
      <c r="AS30" s="274"/>
      <c r="AT30" s="272"/>
      <c r="AU30" s="273"/>
      <c r="AV30" s="274"/>
      <c r="AW30" s="272">
        <f>SUM(AN30:AV30)*L30</f>
        <v>0</v>
      </c>
      <c r="AX30" s="273"/>
      <c r="AY30" s="274"/>
      <c r="AZ30" s="218"/>
      <c r="BA30" s="219"/>
      <c r="BB30" s="219"/>
      <c r="BC30" s="219"/>
      <c r="BD30" s="220"/>
      <c r="BE30" s="4"/>
      <c r="BP30" s="71"/>
      <c r="BQ30" s="71"/>
    </row>
    <row r="31" spans="2:69" ht="12" customHeight="1" collapsed="1">
      <c r="B31" s="3"/>
      <c r="C31" s="204" t="s">
        <v>525</v>
      </c>
      <c r="D31" s="204"/>
      <c r="E31" s="204"/>
      <c r="F31" s="204"/>
      <c r="G31" s="204"/>
      <c r="H31" s="204"/>
      <c r="I31" s="204"/>
      <c r="J31" s="204"/>
      <c r="K31" s="204"/>
      <c r="L31" s="247">
        <f>SUM(L26:M30)</f>
        <v>0</v>
      </c>
      <c r="M31" s="247"/>
      <c r="N31" s="244"/>
      <c r="O31" s="244"/>
      <c r="P31" s="199"/>
      <c r="Q31" s="199"/>
      <c r="R31" s="199"/>
      <c r="S31" s="199"/>
      <c r="T31" s="199"/>
      <c r="U31" s="170">
        <f>SUM(U26:W30)</f>
        <v>0</v>
      </c>
      <c r="V31" s="170"/>
      <c r="W31" s="170"/>
      <c r="X31" s="205"/>
      <c r="Y31" s="205"/>
      <c r="Z31" s="205"/>
      <c r="AA31" s="205"/>
      <c r="AB31" s="205"/>
      <c r="AC31" s="205"/>
      <c r="AD31" s="205"/>
      <c r="AE31" s="205"/>
      <c r="AF31" s="205"/>
      <c r="AG31" s="170">
        <f>SUM(AG26:AI30)</f>
        <v>0</v>
      </c>
      <c r="AH31" s="170"/>
      <c r="AI31" s="170"/>
      <c r="AJ31" s="205"/>
      <c r="AK31" s="205"/>
      <c r="AL31" s="205"/>
      <c r="AM31" s="205"/>
      <c r="AN31" s="170">
        <f>SUM(AN26:AP30)</f>
        <v>0</v>
      </c>
      <c r="AO31" s="170"/>
      <c r="AP31" s="170"/>
      <c r="AQ31" s="170">
        <f>SUM(AQ26:AS30)</f>
        <v>0</v>
      </c>
      <c r="AR31" s="170"/>
      <c r="AS31" s="170"/>
      <c r="AT31" s="170">
        <f>SUM(AT26:AV30)</f>
        <v>0</v>
      </c>
      <c r="AU31" s="170"/>
      <c r="AV31" s="170"/>
      <c r="AW31" s="170">
        <f>SUM(AW26:AY30)</f>
        <v>0</v>
      </c>
      <c r="AX31" s="170"/>
      <c r="AY31" s="170"/>
      <c r="AZ31" s="214"/>
      <c r="BA31" s="214"/>
      <c r="BB31" s="214"/>
      <c r="BC31" s="214"/>
      <c r="BD31" s="214"/>
      <c r="BE31" s="4"/>
      <c r="BP31" s="71"/>
      <c r="BQ31" s="71"/>
    </row>
    <row r="32" spans="2:69" ht="12" customHeight="1">
      <c r="B32" s="3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4"/>
      <c r="BP32" s="69"/>
      <c r="BQ32" s="70"/>
    </row>
    <row r="33" spans="2:69" ht="12" customHeight="1">
      <c r="B33" s="3"/>
      <c r="C33" s="171">
        <f>IF(ISBLANK(E33),"",COUNTA($E$26:E33))</f>
      </c>
      <c r="D33" s="172"/>
      <c r="E33" s="195"/>
      <c r="F33" s="196"/>
      <c r="G33" s="196"/>
      <c r="H33" s="196"/>
      <c r="I33" s="196"/>
      <c r="J33" s="196"/>
      <c r="K33" s="197"/>
      <c r="L33" s="245"/>
      <c r="M33" s="246"/>
      <c r="N33" s="245"/>
      <c r="O33" s="246"/>
      <c r="P33" s="242">
        <f>IF(N33=0,0,VLOOKUP(N33,O64:Q90,2,))</f>
        <v>0</v>
      </c>
      <c r="Q33" s="243"/>
      <c r="R33" s="221"/>
      <c r="S33" s="222"/>
      <c r="T33" s="223"/>
      <c r="U33" s="183">
        <f>IF(R33=0,P33*P13,P33*R33*P13)</f>
        <v>0</v>
      </c>
      <c r="V33" s="184"/>
      <c r="W33" s="185"/>
      <c r="X33" s="198"/>
      <c r="Y33" s="190"/>
      <c r="Z33" s="189"/>
      <c r="AA33" s="190"/>
      <c r="AB33" s="189"/>
      <c r="AC33" s="198"/>
      <c r="AD33" s="190"/>
      <c r="AE33" s="207">
        <f aca="true" t="shared" si="0" ref="AE33:AE38">SUM(X33:AD33)</f>
        <v>0</v>
      </c>
      <c r="AF33" s="208"/>
      <c r="AG33" s="183">
        <f aca="true" t="shared" si="1" ref="AG33:AG38">IF(AE33=0,0,AE33*U33)</f>
        <v>0</v>
      </c>
      <c r="AH33" s="184"/>
      <c r="AI33" s="185"/>
      <c r="AJ33" s="189"/>
      <c r="AK33" s="190"/>
      <c r="AL33" s="189"/>
      <c r="AM33" s="190"/>
      <c r="AN33" s="183">
        <f aca="true" t="shared" si="2" ref="AN33:AN38">SUM(U33,AG33,U33*AJ33,U33*AL33)</f>
        <v>0</v>
      </c>
      <c r="AO33" s="184"/>
      <c r="AP33" s="185"/>
      <c r="AQ33" s="215"/>
      <c r="AR33" s="216"/>
      <c r="AS33" s="217"/>
      <c r="AT33" s="215"/>
      <c r="AU33" s="216"/>
      <c r="AV33" s="217"/>
      <c r="AW33" s="183">
        <f aca="true" t="shared" si="3" ref="AW33:AW38">SUM(AN33:AV33)*L33</f>
        <v>0</v>
      </c>
      <c r="AX33" s="184"/>
      <c r="AY33" s="185"/>
      <c r="AZ33" s="215"/>
      <c r="BA33" s="216"/>
      <c r="BB33" s="216"/>
      <c r="BC33" s="216"/>
      <c r="BD33" s="217"/>
      <c r="BE33" s="4"/>
      <c r="BP33" s="69"/>
      <c r="BQ33" s="70"/>
    </row>
    <row r="34" spans="2:69" ht="12" customHeight="1">
      <c r="B34" s="3"/>
      <c r="C34" s="263">
        <f>IF(ISBLANK(E34),"",COUNTA($E$26:E34))</f>
      </c>
      <c r="D34" s="264"/>
      <c r="E34" s="265"/>
      <c r="F34" s="266"/>
      <c r="G34" s="266"/>
      <c r="H34" s="266"/>
      <c r="I34" s="266"/>
      <c r="J34" s="266"/>
      <c r="K34" s="267"/>
      <c r="L34" s="202"/>
      <c r="M34" s="203"/>
      <c r="N34" s="202"/>
      <c r="O34" s="203"/>
      <c r="P34" s="287">
        <f>IF(N34=0,0,VLOOKUP(N34,O64:Q90,2,))</f>
        <v>0</v>
      </c>
      <c r="Q34" s="288"/>
      <c r="R34" s="289"/>
      <c r="S34" s="290"/>
      <c r="T34" s="291"/>
      <c r="U34" s="284">
        <f>IF(R34=0,P34*P13,P34*R34*P13)</f>
        <v>0</v>
      </c>
      <c r="V34" s="285"/>
      <c r="W34" s="286"/>
      <c r="X34" s="187"/>
      <c r="Y34" s="188"/>
      <c r="Z34" s="186"/>
      <c r="AA34" s="188"/>
      <c r="AB34" s="186"/>
      <c r="AC34" s="187"/>
      <c r="AD34" s="188"/>
      <c r="AE34" s="299">
        <f t="shared" si="0"/>
        <v>0</v>
      </c>
      <c r="AF34" s="300"/>
      <c r="AG34" s="284">
        <f t="shared" si="1"/>
        <v>0</v>
      </c>
      <c r="AH34" s="285"/>
      <c r="AI34" s="286"/>
      <c r="AJ34" s="186"/>
      <c r="AK34" s="188"/>
      <c r="AL34" s="186"/>
      <c r="AM34" s="188"/>
      <c r="AN34" s="284">
        <f t="shared" si="2"/>
        <v>0</v>
      </c>
      <c r="AO34" s="285"/>
      <c r="AP34" s="286"/>
      <c r="AQ34" s="211"/>
      <c r="AR34" s="212"/>
      <c r="AS34" s="213"/>
      <c r="AT34" s="211"/>
      <c r="AU34" s="212"/>
      <c r="AV34" s="213"/>
      <c r="AW34" s="284">
        <f t="shared" si="3"/>
        <v>0</v>
      </c>
      <c r="AX34" s="285"/>
      <c r="AY34" s="286"/>
      <c r="AZ34" s="211"/>
      <c r="BA34" s="212"/>
      <c r="BB34" s="212"/>
      <c r="BC34" s="212"/>
      <c r="BD34" s="213"/>
      <c r="BE34" s="4"/>
      <c r="BP34" s="69"/>
      <c r="BQ34" s="70"/>
    </row>
    <row r="35" spans="2:69" ht="12" customHeight="1">
      <c r="B35" s="3"/>
      <c r="C35" s="258">
        <f>IF(ISBLANK(E35),"",COUNTA($E$26:E35))</f>
      </c>
      <c r="D35" s="259"/>
      <c r="E35" s="260"/>
      <c r="F35" s="261"/>
      <c r="G35" s="261"/>
      <c r="H35" s="261"/>
      <c r="I35" s="261"/>
      <c r="J35" s="261"/>
      <c r="K35" s="262"/>
      <c r="L35" s="292"/>
      <c r="M35" s="293"/>
      <c r="N35" s="292"/>
      <c r="O35" s="293"/>
      <c r="P35" s="294">
        <f>IF(N35=0,0,VLOOKUP(N35,O64:Q90,2,))</f>
        <v>0</v>
      </c>
      <c r="Q35" s="295"/>
      <c r="R35" s="296"/>
      <c r="S35" s="297"/>
      <c r="T35" s="298"/>
      <c r="U35" s="304">
        <f>IF(R35=0,P35*P13,P35*R35*P13)</f>
        <v>0</v>
      </c>
      <c r="V35" s="305"/>
      <c r="W35" s="306"/>
      <c r="X35" s="307"/>
      <c r="Y35" s="228"/>
      <c r="Z35" s="227"/>
      <c r="AA35" s="228"/>
      <c r="AB35" s="227"/>
      <c r="AC35" s="307"/>
      <c r="AD35" s="228"/>
      <c r="AE35" s="308">
        <f t="shared" si="0"/>
        <v>0</v>
      </c>
      <c r="AF35" s="309"/>
      <c r="AG35" s="304">
        <f t="shared" si="1"/>
        <v>0</v>
      </c>
      <c r="AH35" s="305"/>
      <c r="AI35" s="306"/>
      <c r="AJ35" s="227"/>
      <c r="AK35" s="228"/>
      <c r="AL35" s="227"/>
      <c r="AM35" s="228"/>
      <c r="AN35" s="304">
        <f t="shared" si="2"/>
        <v>0</v>
      </c>
      <c r="AO35" s="305"/>
      <c r="AP35" s="306"/>
      <c r="AQ35" s="301"/>
      <c r="AR35" s="302"/>
      <c r="AS35" s="303"/>
      <c r="AT35" s="301"/>
      <c r="AU35" s="302"/>
      <c r="AV35" s="303"/>
      <c r="AW35" s="304">
        <f t="shared" si="3"/>
        <v>0</v>
      </c>
      <c r="AX35" s="305"/>
      <c r="AY35" s="306"/>
      <c r="AZ35" s="301"/>
      <c r="BA35" s="302"/>
      <c r="BB35" s="302"/>
      <c r="BC35" s="302"/>
      <c r="BD35" s="303"/>
      <c r="BE35" s="4"/>
      <c r="BP35" s="71"/>
      <c r="BQ35" s="71"/>
    </row>
    <row r="36" spans="2:69" ht="12" customHeight="1" hidden="1" outlineLevel="1">
      <c r="B36" s="3"/>
      <c r="C36" s="171">
        <f>IF(ISBLANK(E36),"",COUNTA($E$26:E36))</f>
      </c>
      <c r="D36" s="172"/>
      <c r="E36" s="195"/>
      <c r="F36" s="196"/>
      <c r="G36" s="196"/>
      <c r="H36" s="196"/>
      <c r="I36" s="196"/>
      <c r="J36" s="196"/>
      <c r="K36" s="197"/>
      <c r="L36" s="245"/>
      <c r="M36" s="246"/>
      <c r="N36" s="245"/>
      <c r="O36" s="246"/>
      <c r="P36" s="242">
        <f>IF(N36=0,0,VLOOKUP(N36,O64:Q90,2,))</f>
        <v>0</v>
      </c>
      <c r="Q36" s="243"/>
      <c r="R36" s="221"/>
      <c r="S36" s="222"/>
      <c r="T36" s="223"/>
      <c r="U36" s="183">
        <f>IF(R36=0,P36*P13,P36*R36*P13)</f>
        <v>0</v>
      </c>
      <c r="V36" s="184"/>
      <c r="W36" s="185"/>
      <c r="X36" s="198"/>
      <c r="Y36" s="190"/>
      <c r="Z36" s="189"/>
      <c r="AA36" s="190"/>
      <c r="AB36" s="189"/>
      <c r="AC36" s="198"/>
      <c r="AD36" s="190"/>
      <c r="AE36" s="207">
        <f t="shared" si="0"/>
        <v>0</v>
      </c>
      <c r="AF36" s="208"/>
      <c r="AG36" s="183">
        <f t="shared" si="1"/>
        <v>0</v>
      </c>
      <c r="AH36" s="184"/>
      <c r="AI36" s="185"/>
      <c r="AJ36" s="189"/>
      <c r="AK36" s="190"/>
      <c r="AL36" s="189"/>
      <c r="AM36" s="190"/>
      <c r="AN36" s="183">
        <f t="shared" si="2"/>
        <v>0</v>
      </c>
      <c r="AO36" s="184"/>
      <c r="AP36" s="185"/>
      <c r="AQ36" s="215"/>
      <c r="AR36" s="216"/>
      <c r="AS36" s="217"/>
      <c r="AT36" s="215"/>
      <c r="AU36" s="216"/>
      <c r="AV36" s="217"/>
      <c r="AW36" s="183">
        <f t="shared" si="3"/>
        <v>0</v>
      </c>
      <c r="AX36" s="184"/>
      <c r="AY36" s="185"/>
      <c r="AZ36" s="215"/>
      <c r="BA36" s="216"/>
      <c r="BB36" s="216"/>
      <c r="BC36" s="216"/>
      <c r="BD36" s="217"/>
      <c r="BE36" s="4"/>
      <c r="BP36" s="69"/>
      <c r="BQ36" s="70"/>
    </row>
    <row r="37" spans="2:69" ht="12" customHeight="1" hidden="1" outlineLevel="1">
      <c r="B37" s="3"/>
      <c r="C37" s="171">
        <f>IF(ISBLANK(E37),"",COUNTA($E$26:E37))</f>
      </c>
      <c r="D37" s="172"/>
      <c r="E37" s="195"/>
      <c r="F37" s="196"/>
      <c r="G37" s="196"/>
      <c r="H37" s="196"/>
      <c r="I37" s="196"/>
      <c r="J37" s="196"/>
      <c r="K37" s="197"/>
      <c r="L37" s="202"/>
      <c r="M37" s="203"/>
      <c r="N37" s="202"/>
      <c r="O37" s="203"/>
      <c r="P37" s="242">
        <f>IF(N37=0,0,VLOOKUP(N37,O64:Q90,2,))</f>
        <v>0</v>
      </c>
      <c r="Q37" s="243"/>
      <c r="R37" s="221"/>
      <c r="S37" s="222"/>
      <c r="T37" s="223"/>
      <c r="U37" s="183">
        <f>IF(R37=0,P37*P13,P37*R37*P13)</f>
        <v>0</v>
      </c>
      <c r="V37" s="184"/>
      <c r="W37" s="185"/>
      <c r="X37" s="187"/>
      <c r="Y37" s="188"/>
      <c r="Z37" s="186"/>
      <c r="AA37" s="188"/>
      <c r="AB37" s="186"/>
      <c r="AC37" s="187"/>
      <c r="AD37" s="188"/>
      <c r="AE37" s="207">
        <f t="shared" si="0"/>
        <v>0</v>
      </c>
      <c r="AF37" s="208"/>
      <c r="AG37" s="183">
        <f t="shared" si="1"/>
        <v>0</v>
      </c>
      <c r="AH37" s="184"/>
      <c r="AI37" s="185"/>
      <c r="AJ37" s="186"/>
      <c r="AK37" s="188"/>
      <c r="AL37" s="186"/>
      <c r="AM37" s="188"/>
      <c r="AN37" s="183">
        <f t="shared" si="2"/>
        <v>0</v>
      </c>
      <c r="AO37" s="184"/>
      <c r="AP37" s="185"/>
      <c r="AQ37" s="211"/>
      <c r="AR37" s="212"/>
      <c r="AS37" s="213"/>
      <c r="AT37" s="211"/>
      <c r="AU37" s="212"/>
      <c r="AV37" s="213"/>
      <c r="AW37" s="183">
        <f t="shared" si="3"/>
        <v>0</v>
      </c>
      <c r="AX37" s="184"/>
      <c r="AY37" s="185"/>
      <c r="AZ37" s="211"/>
      <c r="BA37" s="212"/>
      <c r="BB37" s="212"/>
      <c r="BC37" s="212"/>
      <c r="BD37" s="213"/>
      <c r="BE37" s="4"/>
      <c r="BP37" s="69"/>
      <c r="BQ37" s="70"/>
    </row>
    <row r="38" spans="2:69" ht="12" customHeight="1" hidden="1" outlineLevel="1">
      <c r="B38" s="3"/>
      <c r="C38" s="171">
        <f>IF(ISBLANK(E38),"",COUNTA($E$26:E38))</f>
      </c>
      <c r="D38" s="172"/>
      <c r="E38" s="195"/>
      <c r="F38" s="196"/>
      <c r="G38" s="196"/>
      <c r="H38" s="196"/>
      <c r="I38" s="196"/>
      <c r="J38" s="196"/>
      <c r="K38" s="197"/>
      <c r="L38" s="202"/>
      <c r="M38" s="203"/>
      <c r="N38" s="202"/>
      <c r="O38" s="203"/>
      <c r="P38" s="242">
        <f>IF(N38=0,0,VLOOKUP(N38,O64:Q90,2,))</f>
        <v>0</v>
      </c>
      <c r="Q38" s="243"/>
      <c r="R38" s="221"/>
      <c r="S38" s="222"/>
      <c r="T38" s="223"/>
      <c r="U38" s="183">
        <f>IF(R38=0,P38*P13,P38*R38*P13)</f>
        <v>0</v>
      </c>
      <c r="V38" s="184"/>
      <c r="W38" s="185"/>
      <c r="X38" s="187"/>
      <c r="Y38" s="188"/>
      <c r="Z38" s="186"/>
      <c r="AA38" s="188"/>
      <c r="AB38" s="186"/>
      <c r="AC38" s="187"/>
      <c r="AD38" s="188"/>
      <c r="AE38" s="207">
        <f t="shared" si="0"/>
        <v>0</v>
      </c>
      <c r="AF38" s="208"/>
      <c r="AG38" s="183">
        <f t="shared" si="1"/>
        <v>0</v>
      </c>
      <c r="AH38" s="184"/>
      <c r="AI38" s="185"/>
      <c r="AJ38" s="186"/>
      <c r="AK38" s="188"/>
      <c r="AL38" s="186"/>
      <c r="AM38" s="188"/>
      <c r="AN38" s="183">
        <f t="shared" si="2"/>
        <v>0</v>
      </c>
      <c r="AO38" s="184"/>
      <c r="AP38" s="185"/>
      <c r="AQ38" s="211"/>
      <c r="AR38" s="212"/>
      <c r="AS38" s="213"/>
      <c r="AT38" s="211"/>
      <c r="AU38" s="212"/>
      <c r="AV38" s="213"/>
      <c r="AW38" s="183">
        <f t="shared" si="3"/>
        <v>0</v>
      </c>
      <c r="AX38" s="184"/>
      <c r="AY38" s="185"/>
      <c r="AZ38" s="211"/>
      <c r="BA38" s="212"/>
      <c r="BB38" s="212"/>
      <c r="BC38" s="212"/>
      <c r="BD38" s="213"/>
      <c r="BE38" s="4"/>
      <c r="BP38" s="71"/>
      <c r="BQ38" s="71"/>
    </row>
    <row r="39" spans="2:69" ht="12" customHeight="1" collapsed="1">
      <c r="B39" s="3"/>
      <c r="C39" s="204" t="s">
        <v>525</v>
      </c>
      <c r="D39" s="204"/>
      <c r="E39" s="204"/>
      <c r="F39" s="204"/>
      <c r="G39" s="204"/>
      <c r="H39" s="204"/>
      <c r="I39" s="204"/>
      <c r="J39" s="204"/>
      <c r="K39" s="204"/>
      <c r="L39" s="247">
        <f>SUM(L33:M38)</f>
        <v>0</v>
      </c>
      <c r="M39" s="247"/>
      <c r="N39" s="244"/>
      <c r="O39" s="244"/>
      <c r="P39" s="199"/>
      <c r="Q39" s="199"/>
      <c r="R39" s="199"/>
      <c r="S39" s="199"/>
      <c r="T39" s="199"/>
      <c r="U39" s="170">
        <f>SUM(U33:W38)</f>
        <v>0</v>
      </c>
      <c r="V39" s="170"/>
      <c r="W39" s="170"/>
      <c r="X39" s="205"/>
      <c r="Y39" s="205"/>
      <c r="Z39" s="205"/>
      <c r="AA39" s="205"/>
      <c r="AB39" s="205"/>
      <c r="AC39" s="205"/>
      <c r="AD39" s="205"/>
      <c r="AE39" s="205"/>
      <c r="AF39" s="205"/>
      <c r="AG39" s="170">
        <f>SUM(AG33:AI38)</f>
        <v>0</v>
      </c>
      <c r="AH39" s="170"/>
      <c r="AI39" s="170"/>
      <c r="AJ39" s="205"/>
      <c r="AK39" s="205"/>
      <c r="AL39" s="205"/>
      <c r="AM39" s="205"/>
      <c r="AN39" s="170">
        <f>SUM(AN33:AP38)</f>
        <v>0</v>
      </c>
      <c r="AO39" s="170"/>
      <c r="AP39" s="170"/>
      <c r="AQ39" s="170">
        <f>SUM(AQ33:AS38)</f>
        <v>0</v>
      </c>
      <c r="AR39" s="170"/>
      <c r="AS39" s="170"/>
      <c r="AT39" s="170">
        <f>SUM(AT33:AV38)</f>
        <v>0</v>
      </c>
      <c r="AU39" s="170"/>
      <c r="AV39" s="170"/>
      <c r="AW39" s="170">
        <f>SUM(AW33:AY38)</f>
        <v>0</v>
      </c>
      <c r="AX39" s="170"/>
      <c r="AY39" s="170"/>
      <c r="AZ39" s="214"/>
      <c r="BA39" s="214"/>
      <c r="BB39" s="214"/>
      <c r="BC39" s="214"/>
      <c r="BD39" s="214"/>
      <c r="BE39" s="4"/>
      <c r="BP39" s="71"/>
      <c r="BQ39" s="71"/>
    </row>
    <row r="40" spans="2:69" ht="12" customHeight="1">
      <c r="B40" s="3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4"/>
      <c r="BP40" s="69"/>
      <c r="BQ40" s="70"/>
    </row>
    <row r="41" spans="2:69" ht="12" customHeight="1">
      <c r="B41" s="3"/>
      <c r="C41" s="171">
        <f>IF(ISBLANK(E41),"",COUNTA($E$26:E41))</f>
      </c>
      <c r="D41" s="172"/>
      <c r="E41" s="195"/>
      <c r="F41" s="196"/>
      <c r="G41" s="196"/>
      <c r="H41" s="196"/>
      <c r="I41" s="196"/>
      <c r="J41" s="196"/>
      <c r="K41" s="197"/>
      <c r="L41" s="245"/>
      <c r="M41" s="246"/>
      <c r="N41" s="245"/>
      <c r="O41" s="246"/>
      <c r="P41" s="242">
        <f>IF(N41=0,0,VLOOKUP(N41,O64:Q90,2,))</f>
        <v>0</v>
      </c>
      <c r="Q41" s="243"/>
      <c r="R41" s="221"/>
      <c r="S41" s="222"/>
      <c r="T41" s="223"/>
      <c r="U41" s="183">
        <f>IF(R41=0,P41*P13,P41*R41*P13)</f>
        <v>0</v>
      </c>
      <c r="V41" s="184"/>
      <c r="W41" s="185"/>
      <c r="X41" s="198"/>
      <c r="Y41" s="190"/>
      <c r="Z41" s="189"/>
      <c r="AA41" s="190"/>
      <c r="AB41" s="189"/>
      <c r="AC41" s="198"/>
      <c r="AD41" s="190"/>
      <c r="AE41" s="207">
        <f aca="true" t="shared" si="4" ref="AE41:AE48">SUM(X41:AD41)</f>
        <v>0</v>
      </c>
      <c r="AF41" s="208"/>
      <c r="AG41" s="183">
        <f aca="true" t="shared" si="5" ref="AG41:AG48">IF(AE41=0,0,AE41*U41)</f>
        <v>0</v>
      </c>
      <c r="AH41" s="184"/>
      <c r="AI41" s="185"/>
      <c r="AJ41" s="189"/>
      <c r="AK41" s="190"/>
      <c r="AL41" s="189"/>
      <c r="AM41" s="190"/>
      <c r="AN41" s="183">
        <f aca="true" t="shared" si="6" ref="AN41:AN48">SUM(U41,AG41,U41*AJ41,U41*AL41)</f>
        <v>0</v>
      </c>
      <c r="AO41" s="184"/>
      <c r="AP41" s="185"/>
      <c r="AQ41" s="215"/>
      <c r="AR41" s="216"/>
      <c r="AS41" s="217"/>
      <c r="AT41" s="215"/>
      <c r="AU41" s="216"/>
      <c r="AV41" s="217"/>
      <c r="AW41" s="183">
        <f aca="true" t="shared" si="7" ref="AW41:AW48">SUM(AN41:AV41)*L41</f>
        <v>0</v>
      </c>
      <c r="AX41" s="184"/>
      <c r="AY41" s="185"/>
      <c r="AZ41" s="215"/>
      <c r="BA41" s="216"/>
      <c r="BB41" s="216"/>
      <c r="BC41" s="216"/>
      <c r="BD41" s="217"/>
      <c r="BE41" s="4"/>
      <c r="BP41" s="69"/>
      <c r="BQ41" s="70"/>
    </row>
    <row r="42" spans="2:69" ht="12" customHeight="1">
      <c r="B42" s="3"/>
      <c r="C42" s="171">
        <f>IF(ISBLANK(E42),"",COUNTA($E$26:E42))</f>
      </c>
      <c r="D42" s="172"/>
      <c r="E42" s="195"/>
      <c r="F42" s="196"/>
      <c r="G42" s="196"/>
      <c r="H42" s="196"/>
      <c r="I42" s="196"/>
      <c r="J42" s="196"/>
      <c r="K42" s="197"/>
      <c r="L42" s="202"/>
      <c r="M42" s="203"/>
      <c r="N42" s="202"/>
      <c r="O42" s="203"/>
      <c r="P42" s="242">
        <f>IF(N42=0,0,VLOOKUP(N42,O64:Q90,2,))</f>
        <v>0</v>
      </c>
      <c r="Q42" s="243"/>
      <c r="R42" s="221"/>
      <c r="S42" s="222"/>
      <c r="T42" s="223"/>
      <c r="U42" s="183">
        <f>IF(R42=0,P42*P13,P42*R42*P13)</f>
        <v>0</v>
      </c>
      <c r="V42" s="184"/>
      <c r="W42" s="185"/>
      <c r="X42" s="187"/>
      <c r="Y42" s="188"/>
      <c r="Z42" s="186"/>
      <c r="AA42" s="188"/>
      <c r="AB42" s="186"/>
      <c r="AC42" s="187"/>
      <c r="AD42" s="188"/>
      <c r="AE42" s="207">
        <f t="shared" si="4"/>
        <v>0</v>
      </c>
      <c r="AF42" s="208"/>
      <c r="AG42" s="183">
        <f t="shared" si="5"/>
        <v>0</v>
      </c>
      <c r="AH42" s="184"/>
      <c r="AI42" s="185"/>
      <c r="AJ42" s="186"/>
      <c r="AK42" s="188"/>
      <c r="AL42" s="186"/>
      <c r="AM42" s="188"/>
      <c r="AN42" s="183">
        <f t="shared" si="6"/>
        <v>0</v>
      </c>
      <c r="AO42" s="184"/>
      <c r="AP42" s="185"/>
      <c r="AQ42" s="211"/>
      <c r="AR42" s="212"/>
      <c r="AS42" s="213"/>
      <c r="AT42" s="211"/>
      <c r="AU42" s="212"/>
      <c r="AV42" s="213"/>
      <c r="AW42" s="183">
        <f t="shared" si="7"/>
        <v>0</v>
      </c>
      <c r="AX42" s="184"/>
      <c r="AY42" s="185"/>
      <c r="AZ42" s="211"/>
      <c r="BA42" s="212"/>
      <c r="BB42" s="212"/>
      <c r="BC42" s="212"/>
      <c r="BD42" s="213"/>
      <c r="BE42" s="4"/>
      <c r="BP42" s="69"/>
      <c r="BQ42" s="70"/>
    </row>
    <row r="43" spans="2:69" ht="12" customHeight="1">
      <c r="B43" s="3"/>
      <c r="C43" s="171">
        <f>IF(ISBLANK(E43),"",COUNTA($E$26:E43))</f>
      </c>
      <c r="D43" s="172"/>
      <c r="E43" s="195"/>
      <c r="F43" s="196"/>
      <c r="G43" s="196"/>
      <c r="H43" s="196"/>
      <c r="I43" s="196"/>
      <c r="J43" s="196"/>
      <c r="K43" s="197"/>
      <c r="L43" s="202"/>
      <c r="M43" s="203"/>
      <c r="N43" s="202"/>
      <c r="O43" s="203"/>
      <c r="P43" s="242">
        <f>IF(N43=0,0,VLOOKUP(N43,O64:Q90,2,))</f>
        <v>0</v>
      </c>
      <c r="Q43" s="243"/>
      <c r="R43" s="221"/>
      <c r="S43" s="222"/>
      <c r="T43" s="223"/>
      <c r="U43" s="183">
        <f>IF(R43=0,P43*P13,P43*R43*P13)</f>
        <v>0</v>
      </c>
      <c r="V43" s="184"/>
      <c r="W43" s="185"/>
      <c r="X43" s="187"/>
      <c r="Y43" s="188"/>
      <c r="Z43" s="186"/>
      <c r="AA43" s="188"/>
      <c r="AB43" s="186"/>
      <c r="AC43" s="187"/>
      <c r="AD43" s="188"/>
      <c r="AE43" s="207">
        <f t="shared" si="4"/>
        <v>0</v>
      </c>
      <c r="AF43" s="208"/>
      <c r="AG43" s="183">
        <f t="shared" si="5"/>
        <v>0</v>
      </c>
      <c r="AH43" s="184"/>
      <c r="AI43" s="185"/>
      <c r="AJ43" s="186"/>
      <c r="AK43" s="188"/>
      <c r="AL43" s="186"/>
      <c r="AM43" s="188"/>
      <c r="AN43" s="183">
        <f t="shared" si="6"/>
        <v>0</v>
      </c>
      <c r="AO43" s="184"/>
      <c r="AP43" s="185"/>
      <c r="AQ43" s="211"/>
      <c r="AR43" s="212"/>
      <c r="AS43" s="213"/>
      <c r="AT43" s="211"/>
      <c r="AU43" s="212"/>
      <c r="AV43" s="213"/>
      <c r="AW43" s="183">
        <f t="shared" si="7"/>
        <v>0</v>
      </c>
      <c r="AX43" s="184"/>
      <c r="AY43" s="185"/>
      <c r="AZ43" s="211"/>
      <c r="BA43" s="212"/>
      <c r="BB43" s="212"/>
      <c r="BC43" s="212"/>
      <c r="BD43" s="213"/>
      <c r="BE43" s="4"/>
      <c r="BP43" s="71"/>
      <c r="BQ43" s="71"/>
    </row>
    <row r="44" spans="2:69" ht="12" customHeight="1">
      <c r="B44" s="3"/>
      <c r="C44" s="171">
        <f>IF(ISBLANK(E44),"",COUNTA($E$26:E44))</f>
      </c>
      <c r="D44" s="172"/>
      <c r="E44" s="195"/>
      <c r="F44" s="196"/>
      <c r="G44" s="196"/>
      <c r="H44" s="196"/>
      <c r="I44" s="196"/>
      <c r="J44" s="196"/>
      <c r="K44" s="197"/>
      <c r="L44" s="202"/>
      <c r="M44" s="203"/>
      <c r="N44" s="202"/>
      <c r="O44" s="203"/>
      <c r="P44" s="242">
        <f>IF(N44=0,0,VLOOKUP(N44,O64:Q90,2,))</f>
        <v>0</v>
      </c>
      <c r="Q44" s="243"/>
      <c r="R44" s="221"/>
      <c r="S44" s="222"/>
      <c r="T44" s="223"/>
      <c r="U44" s="183">
        <f>IF(R44=0,P44*P13,P44*R44*P13)</f>
        <v>0</v>
      </c>
      <c r="V44" s="184"/>
      <c r="W44" s="185"/>
      <c r="X44" s="187"/>
      <c r="Y44" s="188"/>
      <c r="Z44" s="186"/>
      <c r="AA44" s="188"/>
      <c r="AB44" s="186"/>
      <c r="AC44" s="187"/>
      <c r="AD44" s="188"/>
      <c r="AE44" s="207">
        <f t="shared" si="4"/>
        <v>0</v>
      </c>
      <c r="AF44" s="208"/>
      <c r="AG44" s="183">
        <f t="shared" si="5"/>
        <v>0</v>
      </c>
      <c r="AH44" s="184"/>
      <c r="AI44" s="185"/>
      <c r="AJ44" s="186"/>
      <c r="AK44" s="188"/>
      <c r="AL44" s="186"/>
      <c r="AM44" s="188"/>
      <c r="AN44" s="183">
        <f t="shared" si="6"/>
        <v>0</v>
      </c>
      <c r="AO44" s="184"/>
      <c r="AP44" s="185"/>
      <c r="AQ44" s="211"/>
      <c r="AR44" s="212"/>
      <c r="AS44" s="213"/>
      <c r="AT44" s="211"/>
      <c r="AU44" s="212"/>
      <c r="AV44" s="213"/>
      <c r="AW44" s="183">
        <f t="shared" si="7"/>
        <v>0</v>
      </c>
      <c r="AX44" s="184"/>
      <c r="AY44" s="185"/>
      <c r="AZ44" s="211"/>
      <c r="BA44" s="212"/>
      <c r="BB44" s="212"/>
      <c r="BC44" s="212"/>
      <c r="BD44" s="213"/>
      <c r="BE44" s="4"/>
      <c r="BP44" s="71"/>
      <c r="BQ44" s="71"/>
    </row>
    <row r="45" spans="2:69" ht="12" customHeight="1">
      <c r="B45" s="3"/>
      <c r="C45" s="171">
        <f>IF(ISBLANK(E45),"",COUNTA($E$26:E45))</f>
      </c>
      <c r="D45" s="172"/>
      <c r="E45" s="195"/>
      <c r="F45" s="196"/>
      <c r="G45" s="196"/>
      <c r="H45" s="196"/>
      <c r="I45" s="196"/>
      <c r="J45" s="196"/>
      <c r="K45" s="197"/>
      <c r="L45" s="202"/>
      <c r="M45" s="203"/>
      <c r="N45" s="202"/>
      <c r="O45" s="203"/>
      <c r="P45" s="242">
        <f>IF(N45=0,0,VLOOKUP(N45,O64:Q90,2,))</f>
        <v>0</v>
      </c>
      <c r="Q45" s="243"/>
      <c r="R45" s="221"/>
      <c r="S45" s="222"/>
      <c r="T45" s="223"/>
      <c r="U45" s="183">
        <f>IF(R45=0,P45*P13,P45*R45*P13)</f>
        <v>0</v>
      </c>
      <c r="V45" s="184"/>
      <c r="W45" s="185"/>
      <c r="X45" s="187"/>
      <c r="Y45" s="188"/>
      <c r="Z45" s="186"/>
      <c r="AA45" s="188"/>
      <c r="AB45" s="186"/>
      <c r="AC45" s="187"/>
      <c r="AD45" s="188"/>
      <c r="AE45" s="207">
        <f t="shared" si="4"/>
        <v>0</v>
      </c>
      <c r="AF45" s="208"/>
      <c r="AG45" s="183">
        <f t="shared" si="5"/>
        <v>0</v>
      </c>
      <c r="AH45" s="184"/>
      <c r="AI45" s="185"/>
      <c r="AJ45" s="186"/>
      <c r="AK45" s="188"/>
      <c r="AL45" s="186"/>
      <c r="AM45" s="188"/>
      <c r="AN45" s="183">
        <f t="shared" si="6"/>
        <v>0</v>
      </c>
      <c r="AO45" s="184"/>
      <c r="AP45" s="185"/>
      <c r="AQ45" s="211"/>
      <c r="AR45" s="212"/>
      <c r="AS45" s="213"/>
      <c r="AT45" s="211"/>
      <c r="AU45" s="212"/>
      <c r="AV45" s="213"/>
      <c r="AW45" s="183">
        <f t="shared" si="7"/>
        <v>0</v>
      </c>
      <c r="AX45" s="184"/>
      <c r="AY45" s="185"/>
      <c r="AZ45" s="211"/>
      <c r="BA45" s="212"/>
      <c r="BB45" s="212"/>
      <c r="BC45" s="212"/>
      <c r="BD45" s="213"/>
      <c r="BE45" s="4"/>
      <c r="BP45" s="71"/>
      <c r="BQ45" s="71"/>
    </row>
    <row r="46" spans="2:69" ht="12" customHeight="1" hidden="1" outlineLevel="1">
      <c r="B46" s="3"/>
      <c r="C46" s="171">
        <f>IF(ISBLANK(E46),"",COUNTA($E$26:E46))</f>
      </c>
      <c r="D46" s="172"/>
      <c r="E46" s="195"/>
      <c r="F46" s="196"/>
      <c r="G46" s="196"/>
      <c r="H46" s="196"/>
      <c r="I46" s="196"/>
      <c r="J46" s="196"/>
      <c r="K46" s="197"/>
      <c r="L46" s="202"/>
      <c r="M46" s="203"/>
      <c r="N46" s="202"/>
      <c r="O46" s="203"/>
      <c r="P46" s="242">
        <f>IF(N46=0,0,VLOOKUP(N46,O64:Q90,2,))</f>
        <v>0</v>
      </c>
      <c r="Q46" s="243"/>
      <c r="R46" s="221"/>
      <c r="S46" s="222"/>
      <c r="T46" s="223"/>
      <c r="U46" s="183">
        <f>IF(R46=0,P46*P13,P46*R46*P13)</f>
        <v>0</v>
      </c>
      <c r="V46" s="184"/>
      <c r="W46" s="185"/>
      <c r="X46" s="187"/>
      <c r="Y46" s="188"/>
      <c r="Z46" s="186"/>
      <c r="AA46" s="188"/>
      <c r="AB46" s="186"/>
      <c r="AC46" s="187"/>
      <c r="AD46" s="188"/>
      <c r="AE46" s="207">
        <f t="shared" si="4"/>
        <v>0</v>
      </c>
      <c r="AF46" s="208"/>
      <c r="AG46" s="183">
        <f t="shared" si="5"/>
        <v>0</v>
      </c>
      <c r="AH46" s="184"/>
      <c r="AI46" s="185"/>
      <c r="AJ46" s="186"/>
      <c r="AK46" s="188"/>
      <c r="AL46" s="186"/>
      <c r="AM46" s="188"/>
      <c r="AN46" s="183">
        <f t="shared" si="6"/>
        <v>0</v>
      </c>
      <c r="AO46" s="184"/>
      <c r="AP46" s="185"/>
      <c r="AQ46" s="211"/>
      <c r="AR46" s="212"/>
      <c r="AS46" s="213"/>
      <c r="AT46" s="211"/>
      <c r="AU46" s="212"/>
      <c r="AV46" s="213"/>
      <c r="AW46" s="183">
        <f t="shared" si="7"/>
        <v>0</v>
      </c>
      <c r="AX46" s="184"/>
      <c r="AY46" s="185"/>
      <c r="AZ46" s="211"/>
      <c r="BA46" s="212"/>
      <c r="BB46" s="212"/>
      <c r="BC46" s="212"/>
      <c r="BD46" s="213"/>
      <c r="BE46" s="4"/>
      <c r="BP46" s="71"/>
      <c r="BQ46" s="71"/>
    </row>
    <row r="47" spans="2:69" ht="12" customHeight="1" hidden="1" outlineLevel="1">
      <c r="B47" s="3"/>
      <c r="C47" s="171">
        <f>IF(ISBLANK(E47),"",COUNTA($E$26:E47))</f>
      </c>
      <c r="D47" s="172"/>
      <c r="E47" s="195"/>
      <c r="F47" s="196"/>
      <c r="G47" s="196"/>
      <c r="H47" s="196"/>
      <c r="I47" s="196"/>
      <c r="J47" s="196"/>
      <c r="K47" s="197"/>
      <c r="L47" s="202"/>
      <c r="M47" s="203"/>
      <c r="N47" s="202"/>
      <c r="O47" s="203"/>
      <c r="P47" s="242">
        <f>IF(N47=0,0,VLOOKUP(N47,O64:Q90,2,))</f>
        <v>0</v>
      </c>
      <c r="Q47" s="243"/>
      <c r="R47" s="221"/>
      <c r="S47" s="222"/>
      <c r="T47" s="223"/>
      <c r="U47" s="183">
        <f>IF(R47=0,P47*P13,P47*R47*P13)</f>
        <v>0</v>
      </c>
      <c r="V47" s="184"/>
      <c r="W47" s="185"/>
      <c r="X47" s="187"/>
      <c r="Y47" s="188"/>
      <c r="Z47" s="186"/>
      <c r="AA47" s="188"/>
      <c r="AB47" s="186"/>
      <c r="AC47" s="187"/>
      <c r="AD47" s="188"/>
      <c r="AE47" s="207">
        <f t="shared" si="4"/>
        <v>0</v>
      </c>
      <c r="AF47" s="208"/>
      <c r="AG47" s="183">
        <f t="shared" si="5"/>
        <v>0</v>
      </c>
      <c r="AH47" s="184"/>
      <c r="AI47" s="185"/>
      <c r="AJ47" s="186"/>
      <c r="AK47" s="188"/>
      <c r="AL47" s="186"/>
      <c r="AM47" s="188"/>
      <c r="AN47" s="183">
        <f t="shared" si="6"/>
        <v>0</v>
      </c>
      <c r="AO47" s="184"/>
      <c r="AP47" s="185"/>
      <c r="AQ47" s="211"/>
      <c r="AR47" s="212"/>
      <c r="AS47" s="213"/>
      <c r="AT47" s="211"/>
      <c r="AU47" s="212"/>
      <c r="AV47" s="213"/>
      <c r="AW47" s="183">
        <f t="shared" si="7"/>
        <v>0</v>
      </c>
      <c r="AX47" s="184"/>
      <c r="AY47" s="185"/>
      <c r="AZ47" s="211"/>
      <c r="BA47" s="212"/>
      <c r="BB47" s="212"/>
      <c r="BC47" s="212"/>
      <c r="BD47" s="213"/>
      <c r="BE47" s="4"/>
      <c r="BP47" s="71"/>
      <c r="BQ47" s="71"/>
    </row>
    <row r="48" spans="2:69" ht="12" customHeight="1" hidden="1" outlineLevel="1">
      <c r="B48" s="3"/>
      <c r="C48" s="171">
        <f>IF(ISBLANK(E48),"",COUNTA($E$26:E48))</f>
      </c>
      <c r="D48" s="172"/>
      <c r="E48" s="195"/>
      <c r="F48" s="196"/>
      <c r="G48" s="196"/>
      <c r="H48" s="196"/>
      <c r="I48" s="196"/>
      <c r="J48" s="196"/>
      <c r="K48" s="197"/>
      <c r="L48" s="202"/>
      <c r="M48" s="203"/>
      <c r="N48" s="202"/>
      <c r="O48" s="203"/>
      <c r="P48" s="242">
        <f>IF(N48=0,0,VLOOKUP(N48,O64:Q90,2,))</f>
        <v>0</v>
      </c>
      <c r="Q48" s="243"/>
      <c r="R48" s="221"/>
      <c r="S48" s="222"/>
      <c r="T48" s="223"/>
      <c r="U48" s="183">
        <f>IF(R48=0,P48*P13,P48*R48*P13)</f>
        <v>0</v>
      </c>
      <c r="V48" s="184"/>
      <c r="W48" s="185"/>
      <c r="X48" s="187"/>
      <c r="Y48" s="188"/>
      <c r="Z48" s="186"/>
      <c r="AA48" s="188"/>
      <c r="AB48" s="186"/>
      <c r="AC48" s="187"/>
      <c r="AD48" s="188"/>
      <c r="AE48" s="207">
        <f t="shared" si="4"/>
        <v>0</v>
      </c>
      <c r="AF48" s="208"/>
      <c r="AG48" s="183">
        <f t="shared" si="5"/>
        <v>0</v>
      </c>
      <c r="AH48" s="184"/>
      <c r="AI48" s="185"/>
      <c r="AJ48" s="186"/>
      <c r="AK48" s="188"/>
      <c r="AL48" s="186"/>
      <c r="AM48" s="188"/>
      <c r="AN48" s="183">
        <f t="shared" si="6"/>
        <v>0</v>
      </c>
      <c r="AO48" s="184"/>
      <c r="AP48" s="185"/>
      <c r="AQ48" s="211"/>
      <c r="AR48" s="212"/>
      <c r="AS48" s="213"/>
      <c r="AT48" s="211"/>
      <c r="AU48" s="212"/>
      <c r="AV48" s="213"/>
      <c r="AW48" s="183">
        <f t="shared" si="7"/>
        <v>0</v>
      </c>
      <c r="AX48" s="184"/>
      <c r="AY48" s="185"/>
      <c r="AZ48" s="211"/>
      <c r="BA48" s="212"/>
      <c r="BB48" s="212"/>
      <c r="BC48" s="212"/>
      <c r="BD48" s="213"/>
      <c r="BE48" s="4"/>
      <c r="BP48" s="71"/>
      <c r="BQ48" s="71"/>
    </row>
    <row r="49" spans="2:69" ht="12" customHeight="1" collapsed="1">
      <c r="B49" s="3"/>
      <c r="C49" s="204" t="s">
        <v>525</v>
      </c>
      <c r="D49" s="204"/>
      <c r="E49" s="204"/>
      <c r="F49" s="204"/>
      <c r="G49" s="204"/>
      <c r="H49" s="204"/>
      <c r="I49" s="204"/>
      <c r="J49" s="204"/>
      <c r="K49" s="204"/>
      <c r="L49" s="247">
        <f>SUM(L41:M48)</f>
        <v>0</v>
      </c>
      <c r="M49" s="247"/>
      <c r="N49" s="244"/>
      <c r="O49" s="244"/>
      <c r="P49" s="199"/>
      <c r="Q49" s="199"/>
      <c r="R49" s="199"/>
      <c r="S49" s="199"/>
      <c r="T49" s="199"/>
      <c r="U49" s="170">
        <f>SUM(U41:W48)</f>
        <v>0</v>
      </c>
      <c r="V49" s="170"/>
      <c r="W49" s="170"/>
      <c r="X49" s="205"/>
      <c r="Y49" s="205"/>
      <c r="Z49" s="205"/>
      <c r="AA49" s="205"/>
      <c r="AB49" s="205"/>
      <c r="AC49" s="205"/>
      <c r="AD49" s="205"/>
      <c r="AE49" s="205"/>
      <c r="AF49" s="205"/>
      <c r="AG49" s="170">
        <f>SUM(AG41:AI48)</f>
        <v>0</v>
      </c>
      <c r="AH49" s="170"/>
      <c r="AI49" s="170"/>
      <c r="AJ49" s="205"/>
      <c r="AK49" s="205"/>
      <c r="AL49" s="205"/>
      <c r="AM49" s="205"/>
      <c r="AN49" s="170">
        <f>SUM(AN41:AP48)</f>
        <v>0</v>
      </c>
      <c r="AO49" s="170"/>
      <c r="AP49" s="170"/>
      <c r="AQ49" s="170">
        <f>SUM(AQ41:AS48)</f>
        <v>0</v>
      </c>
      <c r="AR49" s="170"/>
      <c r="AS49" s="170"/>
      <c r="AT49" s="170">
        <f>SUM(AT41:AV48)</f>
        <v>0</v>
      </c>
      <c r="AU49" s="170"/>
      <c r="AV49" s="170"/>
      <c r="AW49" s="170">
        <f>SUM(AW41:AY48)</f>
        <v>0</v>
      </c>
      <c r="AX49" s="170"/>
      <c r="AY49" s="170"/>
      <c r="AZ49" s="214"/>
      <c r="BA49" s="214"/>
      <c r="BB49" s="214"/>
      <c r="BC49" s="214"/>
      <c r="BD49" s="214"/>
      <c r="BE49" s="4"/>
      <c r="BP49" s="71"/>
      <c r="BQ49" s="71"/>
    </row>
    <row r="50" spans="2:69" ht="12" customHeight="1">
      <c r="B50" s="3"/>
      <c r="C50" s="204" t="s">
        <v>561</v>
      </c>
      <c r="D50" s="204"/>
      <c r="E50" s="204"/>
      <c r="F50" s="204"/>
      <c r="G50" s="204"/>
      <c r="H50" s="204"/>
      <c r="I50" s="204"/>
      <c r="J50" s="204"/>
      <c r="K50" s="204"/>
      <c r="L50" s="210">
        <f>SUM(L31,L39,L49)</f>
        <v>0</v>
      </c>
      <c r="M50" s="210"/>
      <c r="N50" s="209"/>
      <c r="O50" s="209"/>
      <c r="P50" s="209"/>
      <c r="Q50" s="209"/>
      <c r="R50" s="209"/>
      <c r="S50" s="209"/>
      <c r="T50" s="209"/>
      <c r="U50" s="210">
        <f>SUM(U31,U39,U49)</f>
        <v>0</v>
      </c>
      <c r="V50" s="210"/>
      <c r="W50" s="210"/>
      <c r="X50" s="209"/>
      <c r="Y50" s="209"/>
      <c r="Z50" s="209"/>
      <c r="AA50" s="209"/>
      <c r="AB50" s="209"/>
      <c r="AC50" s="209"/>
      <c r="AD50" s="209"/>
      <c r="AE50" s="209"/>
      <c r="AF50" s="209"/>
      <c r="AG50" s="210">
        <f>SUM(AG31,AG39,AG49)</f>
        <v>0</v>
      </c>
      <c r="AH50" s="210"/>
      <c r="AI50" s="210"/>
      <c r="AJ50" s="209"/>
      <c r="AK50" s="209"/>
      <c r="AL50" s="209"/>
      <c r="AM50" s="209"/>
      <c r="AN50" s="210">
        <f>SUM(AN31,AN39,AN49)</f>
        <v>0</v>
      </c>
      <c r="AO50" s="210"/>
      <c r="AP50" s="210"/>
      <c r="AQ50" s="210">
        <f>SUM(AQ31,AQ39,AQ49)</f>
        <v>0</v>
      </c>
      <c r="AR50" s="210"/>
      <c r="AS50" s="210"/>
      <c r="AT50" s="210">
        <f>SUM(AT31,AT39,AT49)</f>
        <v>0</v>
      </c>
      <c r="AU50" s="210"/>
      <c r="AV50" s="210"/>
      <c r="AW50" s="210">
        <f>SUM(AW31,AW39,AW49)</f>
        <v>0</v>
      </c>
      <c r="AX50" s="210"/>
      <c r="AY50" s="210"/>
      <c r="AZ50" s="209"/>
      <c r="BA50" s="209"/>
      <c r="BB50" s="209"/>
      <c r="BC50" s="209"/>
      <c r="BD50" s="209"/>
      <c r="BE50" s="4"/>
      <c r="BP50" s="71"/>
      <c r="BQ50" s="71"/>
    </row>
    <row r="51" spans="2:57" ht="12" customHeight="1">
      <c r="B51" s="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4"/>
      <c r="O51" s="14"/>
      <c r="P51" s="13"/>
      <c r="Q51" s="13"/>
      <c r="R51" s="13"/>
      <c r="S51" s="13"/>
      <c r="T51" s="13"/>
      <c r="U51" s="13"/>
      <c r="V51" s="13"/>
      <c r="W51" s="13"/>
      <c r="X51" s="18"/>
      <c r="Y51" s="18"/>
      <c r="Z51" s="18"/>
      <c r="AA51" s="19"/>
      <c r="AB51" s="19"/>
      <c r="AC51" s="19"/>
      <c r="AD51" s="18"/>
      <c r="AE51" s="52"/>
      <c r="AF51" s="52"/>
      <c r="AG51" s="53"/>
      <c r="AH51" s="53"/>
      <c r="AI51" s="53"/>
      <c r="AJ51" s="53"/>
      <c r="AK51" s="53"/>
      <c r="AL51" s="53"/>
      <c r="AM51" s="52"/>
      <c r="AN51" s="52"/>
      <c r="AO51" s="53"/>
      <c r="AP51" s="20"/>
      <c r="AQ51" s="20"/>
      <c r="AR51" s="20"/>
      <c r="AS51" s="20"/>
      <c r="AT51" s="21"/>
      <c r="AU51" s="21"/>
      <c r="AV51" s="21"/>
      <c r="AW51" s="21"/>
      <c r="AX51" s="21"/>
      <c r="AY51" s="22"/>
      <c r="AZ51" s="22"/>
      <c r="BA51" s="22"/>
      <c r="BB51" s="22"/>
      <c r="BC51" s="22"/>
      <c r="BD51" s="22"/>
      <c r="BE51" s="24"/>
    </row>
    <row r="52" spans="2:57" ht="12" customHeight="1">
      <c r="B52" s="3"/>
      <c r="C52" s="5" t="s">
        <v>559</v>
      </c>
      <c r="D52" s="5"/>
      <c r="E52" s="5"/>
      <c r="F52" s="5"/>
      <c r="G52" s="5"/>
      <c r="H52" s="5"/>
      <c r="I52" s="5"/>
      <c r="J52" s="5"/>
      <c r="K52" s="6"/>
      <c r="L52" s="6"/>
      <c r="M52" s="6"/>
      <c r="N52" s="253"/>
      <c r="O52" s="253"/>
      <c r="P52" s="253"/>
      <c r="Q52" s="253"/>
      <c r="R52" s="253"/>
      <c r="S52" s="253"/>
      <c r="T52" s="253"/>
      <c r="U52" s="253"/>
      <c r="V52" s="253"/>
      <c r="W52" s="6"/>
      <c r="X52" s="6"/>
      <c r="Y52" s="253"/>
      <c r="Z52" s="253"/>
      <c r="AA52" s="253"/>
      <c r="AB52" s="253"/>
      <c r="AC52" s="253"/>
      <c r="AD52" s="253"/>
      <c r="AE52" s="253"/>
      <c r="AF52" s="253"/>
      <c r="AG52" s="253"/>
      <c r="AH52" s="6"/>
      <c r="AI52" s="6"/>
      <c r="AJ52" s="253"/>
      <c r="AK52" s="253"/>
      <c r="AL52" s="253"/>
      <c r="AM52" s="253"/>
      <c r="AN52" s="253"/>
      <c r="AO52" s="253"/>
      <c r="AP52" s="253"/>
      <c r="AQ52" s="253"/>
      <c r="AR52" s="25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4"/>
    </row>
    <row r="53" spans="2:57" ht="9.75" customHeight="1">
      <c r="B53" s="3"/>
      <c r="C53" s="5"/>
      <c r="D53" s="5"/>
      <c r="E53" s="5"/>
      <c r="F53" s="5"/>
      <c r="G53" s="5"/>
      <c r="H53" s="5"/>
      <c r="I53" s="5"/>
      <c r="J53" s="5"/>
      <c r="K53" s="6"/>
      <c r="L53" s="6"/>
      <c r="M53" s="6"/>
      <c r="N53" s="241" t="s">
        <v>266</v>
      </c>
      <c r="O53" s="241"/>
      <c r="P53" s="241"/>
      <c r="Q53" s="241"/>
      <c r="R53" s="241"/>
      <c r="S53" s="241"/>
      <c r="T53" s="241"/>
      <c r="U53" s="241"/>
      <c r="V53" s="241"/>
      <c r="W53" s="6"/>
      <c r="X53" s="6"/>
      <c r="Y53" s="241" t="s">
        <v>264</v>
      </c>
      <c r="Z53" s="241"/>
      <c r="AA53" s="241"/>
      <c r="AB53" s="241"/>
      <c r="AC53" s="241"/>
      <c r="AD53" s="241"/>
      <c r="AE53" s="241"/>
      <c r="AF53" s="241"/>
      <c r="AG53" s="241"/>
      <c r="AH53" s="6"/>
      <c r="AI53" s="6"/>
      <c r="AJ53" s="254" t="s">
        <v>265</v>
      </c>
      <c r="AK53" s="254"/>
      <c r="AL53" s="254"/>
      <c r="AM53" s="254"/>
      <c r="AN53" s="254"/>
      <c r="AO53" s="254"/>
      <c r="AP53" s="254"/>
      <c r="AQ53" s="254"/>
      <c r="AR53" s="254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4"/>
    </row>
    <row r="54" spans="2:57" ht="12" customHeight="1">
      <c r="B54" s="3"/>
      <c r="C54" s="5"/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1"/>
      <c r="Y54" s="11"/>
      <c r="Z54" s="11"/>
      <c r="AA54" s="11"/>
      <c r="AB54" s="11"/>
      <c r="AC54" s="11"/>
      <c r="AD54" s="11"/>
      <c r="AE54" s="5"/>
      <c r="AF54" s="11"/>
      <c r="AG54" s="11"/>
      <c r="AH54" s="11"/>
      <c r="AI54" s="11"/>
      <c r="AJ54" s="11"/>
      <c r="AK54" s="11"/>
      <c r="AL54" s="11"/>
      <c r="AM54" s="11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4"/>
    </row>
    <row r="55" spans="2:57" ht="12" customHeight="1">
      <c r="B55" s="3"/>
      <c r="C55" s="5" t="s">
        <v>560</v>
      </c>
      <c r="D55" s="5"/>
      <c r="E55" s="5"/>
      <c r="F55" s="5"/>
      <c r="G55" s="5"/>
      <c r="H55" s="5"/>
      <c r="I55" s="5"/>
      <c r="J55" s="5"/>
      <c r="K55" s="6"/>
      <c r="L55" s="6"/>
      <c r="M55" s="6"/>
      <c r="N55" s="253"/>
      <c r="O55" s="253"/>
      <c r="P55" s="253"/>
      <c r="Q55" s="253"/>
      <c r="R55" s="253"/>
      <c r="S55" s="253"/>
      <c r="T55" s="253"/>
      <c r="U55" s="253"/>
      <c r="V55" s="253"/>
      <c r="W55" s="6"/>
      <c r="X55" s="6"/>
      <c r="Y55" s="253"/>
      <c r="Z55" s="253"/>
      <c r="AA55" s="253"/>
      <c r="AB55" s="253"/>
      <c r="AC55" s="253"/>
      <c r="AD55" s="253"/>
      <c r="AE55" s="253"/>
      <c r="AF55" s="253"/>
      <c r="AG55" s="253"/>
      <c r="AH55" s="6"/>
      <c r="AI55" s="6"/>
      <c r="AJ55" s="253"/>
      <c r="AK55" s="253"/>
      <c r="AL55" s="253"/>
      <c r="AM55" s="253"/>
      <c r="AN55" s="253"/>
      <c r="AO55" s="253"/>
      <c r="AP55" s="253"/>
      <c r="AQ55" s="253"/>
      <c r="AR55" s="25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4"/>
    </row>
    <row r="56" spans="2:57" ht="9.75" customHeight="1">
      <c r="B56" s="3"/>
      <c r="C56" s="5"/>
      <c r="D56" s="5"/>
      <c r="E56" s="5"/>
      <c r="F56" s="5"/>
      <c r="G56" s="5"/>
      <c r="H56" s="5"/>
      <c r="I56" s="5"/>
      <c r="J56" s="5"/>
      <c r="K56" s="6"/>
      <c r="L56" s="6"/>
      <c r="M56" s="6"/>
      <c r="N56" s="241" t="s">
        <v>266</v>
      </c>
      <c r="O56" s="241"/>
      <c r="P56" s="241"/>
      <c r="Q56" s="241"/>
      <c r="R56" s="241"/>
      <c r="S56" s="241"/>
      <c r="T56" s="241"/>
      <c r="U56" s="241"/>
      <c r="V56" s="241"/>
      <c r="W56" s="6"/>
      <c r="X56" s="6"/>
      <c r="Y56" s="241" t="s">
        <v>264</v>
      </c>
      <c r="Z56" s="241"/>
      <c r="AA56" s="241"/>
      <c r="AB56" s="241"/>
      <c r="AC56" s="241"/>
      <c r="AD56" s="241"/>
      <c r="AE56" s="241"/>
      <c r="AF56" s="241"/>
      <c r="AG56" s="241"/>
      <c r="AH56" s="6"/>
      <c r="AI56" s="6"/>
      <c r="AJ56" s="241" t="s">
        <v>265</v>
      </c>
      <c r="AK56" s="241"/>
      <c r="AL56" s="241"/>
      <c r="AM56" s="241"/>
      <c r="AN56" s="241"/>
      <c r="AO56" s="241"/>
      <c r="AP56" s="241"/>
      <c r="AQ56" s="241"/>
      <c r="AR56" s="241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4"/>
    </row>
    <row r="57" spans="2:57" ht="13.5" customHeight="1" thickBot="1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/>
    </row>
    <row r="59" spans="13:23" s="146" customFormat="1" ht="12" customHeight="1">
      <c r="M59" s="147"/>
      <c r="N59" s="251" t="s">
        <v>563</v>
      </c>
      <c r="O59" s="251"/>
      <c r="P59" s="251" t="s">
        <v>562</v>
      </c>
      <c r="Q59" s="252"/>
      <c r="R59" s="147"/>
      <c r="S59" s="147"/>
      <c r="T59" s="147"/>
      <c r="U59" s="147"/>
      <c r="V59" s="147"/>
      <c r="W59" s="147"/>
    </row>
    <row r="60" spans="13:23" s="146" customFormat="1" ht="12" customHeight="1">
      <c r="M60" s="147"/>
      <c r="N60" s="251"/>
      <c r="O60" s="251"/>
      <c r="P60" s="252"/>
      <c r="Q60" s="252"/>
      <c r="R60" s="147"/>
      <c r="S60" s="147"/>
      <c r="T60" s="147"/>
      <c r="U60" s="147"/>
      <c r="V60" s="147"/>
      <c r="W60" s="147"/>
    </row>
    <row r="61" spans="13:23" s="146" customFormat="1" ht="12" customHeight="1">
      <c r="M61" s="147"/>
      <c r="N61" s="251"/>
      <c r="O61" s="251"/>
      <c r="P61" s="252"/>
      <c r="Q61" s="252"/>
      <c r="R61" s="147"/>
      <c r="S61" s="147"/>
      <c r="T61" s="147"/>
      <c r="U61" s="147"/>
      <c r="V61" s="147"/>
      <c r="W61" s="147"/>
    </row>
    <row r="62" spans="13:23" s="146" customFormat="1" ht="12" customHeight="1">
      <c r="M62" s="147"/>
      <c r="N62" s="251"/>
      <c r="O62" s="251"/>
      <c r="P62" s="252"/>
      <c r="Q62" s="252"/>
      <c r="R62" s="147"/>
      <c r="S62" s="147"/>
      <c r="T62" s="147"/>
      <c r="U62" s="147"/>
      <c r="V62" s="147"/>
      <c r="W62" s="147"/>
    </row>
    <row r="63" spans="13:23" s="146" customFormat="1" ht="12" customHeight="1">
      <c r="M63" s="147"/>
      <c r="N63" s="151"/>
      <c r="O63" s="151"/>
      <c r="P63" s="152"/>
      <c r="Q63" s="152">
        <v>11</v>
      </c>
      <c r="R63" s="147"/>
      <c r="S63" s="147"/>
      <c r="T63" s="147"/>
      <c r="U63" s="147"/>
      <c r="V63" s="147"/>
      <c r="W63" s="147"/>
    </row>
    <row r="64" spans="13:23" s="146" customFormat="1" ht="12" customHeight="1">
      <c r="M64" s="147"/>
      <c r="N64" s="147"/>
      <c r="O64" s="148">
        <v>1</v>
      </c>
      <c r="P64" s="240">
        <v>1</v>
      </c>
      <c r="Q64" s="240"/>
      <c r="R64" s="149">
        <v>1.1</v>
      </c>
      <c r="S64" s="150"/>
      <c r="T64" s="150"/>
      <c r="U64" s="147"/>
      <c r="V64" s="147"/>
      <c r="W64" s="147"/>
    </row>
    <row r="65" spans="13:23" s="146" customFormat="1" ht="12" customHeight="1">
      <c r="M65" s="147"/>
      <c r="N65" s="147"/>
      <c r="O65" s="148">
        <v>2</v>
      </c>
      <c r="P65" s="240">
        <v>1.16</v>
      </c>
      <c r="Q65" s="240"/>
      <c r="R65" s="149">
        <v>1.2</v>
      </c>
      <c r="S65" s="150"/>
      <c r="T65" s="150"/>
      <c r="U65" s="147"/>
      <c r="V65" s="147"/>
      <c r="W65" s="147"/>
    </row>
    <row r="66" spans="13:23" s="146" customFormat="1" ht="12" customHeight="1">
      <c r="M66" s="147"/>
      <c r="N66" s="147"/>
      <c r="O66" s="148">
        <v>3</v>
      </c>
      <c r="P66" s="240">
        <v>1.35</v>
      </c>
      <c r="Q66" s="240"/>
      <c r="R66" s="149">
        <v>1.3</v>
      </c>
      <c r="S66" s="150"/>
      <c r="T66" s="150"/>
      <c r="U66" s="147"/>
      <c r="V66" s="147"/>
      <c r="W66" s="147"/>
    </row>
    <row r="67" spans="13:23" s="146" customFormat="1" ht="12" customHeight="1">
      <c r="M67" s="147"/>
      <c r="N67" s="147"/>
      <c r="O67" s="148">
        <v>4</v>
      </c>
      <c r="P67" s="240">
        <v>1.57</v>
      </c>
      <c r="Q67" s="240"/>
      <c r="R67" s="149">
        <v>1.4</v>
      </c>
      <c r="S67" s="150"/>
      <c r="T67" s="150"/>
      <c r="U67" s="147"/>
      <c r="V67" s="147"/>
      <c r="W67" s="147"/>
    </row>
    <row r="68" spans="13:23" s="146" customFormat="1" ht="12" customHeight="1">
      <c r="M68" s="147"/>
      <c r="N68" s="147"/>
      <c r="O68" s="148">
        <v>5</v>
      </c>
      <c r="P68" s="240">
        <v>1.73</v>
      </c>
      <c r="Q68" s="240"/>
      <c r="R68" s="149">
        <v>1.5</v>
      </c>
      <c r="S68" s="150"/>
      <c r="T68" s="150"/>
      <c r="U68" s="147"/>
      <c r="V68" s="147"/>
      <c r="W68" s="147"/>
    </row>
    <row r="69" spans="13:23" s="146" customFormat="1" ht="12" customHeight="1">
      <c r="M69" s="147"/>
      <c r="N69" s="147"/>
      <c r="O69" s="148">
        <v>6</v>
      </c>
      <c r="P69" s="240">
        <v>1.9</v>
      </c>
      <c r="Q69" s="240"/>
      <c r="R69" s="149">
        <v>1.6</v>
      </c>
      <c r="S69" s="150"/>
      <c r="T69" s="150"/>
      <c r="U69" s="147"/>
      <c r="V69" s="147"/>
      <c r="W69" s="147"/>
    </row>
    <row r="70" spans="13:23" s="146" customFormat="1" ht="12" customHeight="1">
      <c r="M70" s="147"/>
      <c r="N70" s="147"/>
      <c r="O70" s="148">
        <v>7</v>
      </c>
      <c r="P70" s="240">
        <v>2.03</v>
      </c>
      <c r="Q70" s="240"/>
      <c r="R70" s="149">
        <v>1.7</v>
      </c>
      <c r="S70" s="150"/>
      <c r="T70" s="150"/>
      <c r="U70" s="147"/>
      <c r="V70" s="147"/>
      <c r="W70" s="147"/>
    </row>
    <row r="71" spans="13:23" s="146" customFormat="1" ht="12" customHeight="1">
      <c r="M71" s="147"/>
      <c r="N71" s="147"/>
      <c r="O71" s="148">
        <v>8</v>
      </c>
      <c r="P71" s="240">
        <v>2.17</v>
      </c>
      <c r="Q71" s="240"/>
      <c r="R71" s="149">
        <v>1.9</v>
      </c>
      <c r="S71" s="150"/>
      <c r="T71" s="150"/>
      <c r="U71" s="147"/>
      <c r="V71" s="147"/>
      <c r="W71" s="147"/>
    </row>
    <row r="72" spans="13:23" s="146" customFormat="1" ht="12" customHeight="1">
      <c r="M72" s="147"/>
      <c r="N72" s="147"/>
      <c r="O72" s="148">
        <v>9</v>
      </c>
      <c r="P72" s="240">
        <v>2.32</v>
      </c>
      <c r="Q72" s="240"/>
      <c r="R72" s="147"/>
      <c r="S72" s="147"/>
      <c r="T72" s="147"/>
      <c r="U72" s="147"/>
      <c r="V72" s="147"/>
      <c r="W72" s="147"/>
    </row>
    <row r="73" spans="13:23" s="146" customFormat="1" ht="12" customHeight="1">
      <c r="M73" s="147"/>
      <c r="N73" s="147"/>
      <c r="O73" s="148">
        <v>10</v>
      </c>
      <c r="P73" s="240">
        <v>2.48</v>
      </c>
      <c r="Q73" s="240"/>
      <c r="R73" s="147"/>
      <c r="S73" s="147"/>
      <c r="T73" s="147"/>
      <c r="U73" s="147"/>
      <c r="V73" s="147"/>
      <c r="W73" s="147"/>
    </row>
    <row r="74" spans="13:23" s="146" customFormat="1" ht="12" customHeight="1">
      <c r="M74" s="147"/>
      <c r="N74" s="147"/>
      <c r="O74" s="148">
        <v>11</v>
      </c>
      <c r="P74" s="240">
        <v>2.65</v>
      </c>
      <c r="Q74" s="240"/>
      <c r="R74" s="147"/>
      <c r="S74" s="147"/>
      <c r="T74" s="147"/>
      <c r="U74" s="147"/>
      <c r="V74" s="147"/>
      <c r="W74" s="147"/>
    </row>
    <row r="75" spans="13:23" s="146" customFormat="1" ht="12" customHeight="1">
      <c r="M75" s="147"/>
      <c r="N75" s="147"/>
      <c r="O75" s="148">
        <v>12</v>
      </c>
      <c r="P75" s="240">
        <v>2.84</v>
      </c>
      <c r="Q75" s="240"/>
      <c r="R75" s="147"/>
      <c r="S75" s="147"/>
      <c r="T75" s="147"/>
      <c r="U75" s="147"/>
      <c r="V75" s="147"/>
      <c r="W75" s="147"/>
    </row>
    <row r="76" spans="13:23" s="146" customFormat="1" ht="12" customHeight="1">
      <c r="M76" s="147"/>
      <c r="N76" s="147"/>
      <c r="O76" s="148">
        <v>13</v>
      </c>
      <c r="P76" s="240">
        <v>3.04</v>
      </c>
      <c r="Q76" s="240"/>
      <c r="R76" s="147"/>
      <c r="S76" s="147"/>
      <c r="T76" s="147"/>
      <c r="U76" s="147"/>
      <c r="V76" s="147"/>
      <c r="W76" s="147"/>
    </row>
    <row r="77" spans="13:23" s="146" customFormat="1" ht="12" customHeight="1">
      <c r="M77" s="147"/>
      <c r="N77" s="147"/>
      <c r="O77" s="148">
        <v>14</v>
      </c>
      <c r="P77" s="240">
        <v>3.25</v>
      </c>
      <c r="Q77" s="240"/>
      <c r="R77" s="147"/>
      <c r="S77" s="147"/>
      <c r="T77" s="147"/>
      <c r="U77" s="147"/>
      <c r="V77" s="147"/>
      <c r="W77" s="147"/>
    </row>
    <row r="78" spans="13:23" s="146" customFormat="1" ht="12" customHeight="1">
      <c r="M78" s="147"/>
      <c r="N78" s="147"/>
      <c r="O78" s="148">
        <v>15</v>
      </c>
      <c r="P78" s="240">
        <v>3.48</v>
      </c>
      <c r="Q78" s="240"/>
      <c r="R78" s="147"/>
      <c r="S78" s="147"/>
      <c r="T78" s="147"/>
      <c r="U78" s="147"/>
      <c r="V78" s="147"/>
      <c r="W78" s="147"/>
    </row>
    <row r="79" spans="13:23" s="146" customFormat="1" ht="12" customHeight="1">
      <c r="M79" s="147"/>
      <c r="N79" s="147"/>
      <c r="O79" s="148">
        <v>16</v>
      </c>
      <c r="P79" s="240">
        <v>3.72</v>
      </c>
      <c r="Q79" s="240"/>
      <c r="R79" s="147"/>
      <c r="S79" s="147"/>
      <c r="T79" s="147"/>
      <c r="U79" s="147"/>
      <c r="V79" s="147"/>
      <c r="W79" s="147"/>
    </row>
    <row r="80" spans="13:23" s="146" customFormat="1" ht="12" customHeight="1">
      <c r="M80" s="147"/>
      <c r="N80" s="147"/>
      <c r="O80" s="148">
        <v>17</v>
      </c>
      <c r="P80" s="240">
        <v>3.98</v>
      </c>
      <c r="Q80" s="240"/>
      <c r="R80" s="147"/>
      <c r="S80" s="147"/>
      <c r="T80" s="147"/>
      <c r="U80" s="147"/>
      <c r="V80" s="147"/>
      <c r="W80" s="147"/>
    </row>
    <row r="81" spans="13:23" s="146" customFormat="1" ht="12" customHeight="1">
      <c r="M81" s="147"/>
      <c r="N81" s="147"/>
      <c r="O81" s="148">
        <v>18</v>
      </c>
      <c r="P81" s="240">
        <v>4.26</v>
      </c>
      <c r="Q81" s="240"/>
      <c r="R81" s="147"/>
      <c r="S81" s="147"/>
      <c r="T81" s="147"/>
      <c r="U81" s="147"/>
      <c r="V81" s="147"/>
      <c r="W81" s="147"/>
    </row>
    <row r="82" spans="13:23" s="146" customFormat="1" ht="12" customHeight="1">
      <c r="M82" s="147"/>
      <c r="N82" s="147"/>
      <c r="O82" s="148">
        <v>19</v>
      </c>
      <c r="P82" s="240">
        <v>4.56</v>
      </c>
      <c r="Q82" s="240"/>
      <c r="R82" s="147"/>
      <c r="S82" s="147"/>
      <c r="T82" s="147"/>
      <c r="U82" s="147"/>
      <c r="V82" s="147"/>
      <c r="W82" s="147"/>
    </row>
    <row r="83" spans="13:23" s="146" customFormat="1" ht="12" customHeight="1">
      <c r="M83" s="147"/>
      <c r="N83" s="147"/>
      <c r="O83" s="148">
        <v>20</v>
      </c>
      <c r="P83" s="240">
        <v>4.88</v>
      </c>
      <c r="Q83" s="240"/>
      <c r="R83" s="147"/>
      <c r="S83" s="147"/>
      <c r="T83" s="147"/>
      <c r="U83" s="147"/>
      <c r="V83" s="147"/>
      <c r="W83" s="147"/>
    </row>
    <row r="84" spans="13:23" s="146" customFormat="1" ht="12" customHeight="1">
      <c r="M84" s="147"/>
      <c r="N84" s="147"/>
      <c r="O84" s="148">
        <v>21</v>
      </c>
      <c r="P84" s="240">
        <v>5.22</v>
      </c>
      <c r="Q84" s="240"/>
      <c r="R84" s="147"/>
      <c r="S84" s="147"/>
      <c r="T84" s="147"/>
      <c r="U84" s="147"/>
      <c r="V84" s="147"/>
      <c r="W84" s="147"/>
    </row>
    <row r="85" spans="13:23" s="146" customFormat="1" ht="12" customHeight="1">
      <c r="M85" s="147"/>
      <c r="N85" s="147"/>
      <c r="O85" s="148">
        <v>22</v>
      </c>
      <c r="P85" s="240">
        <v>5.59</v>
      </c>
      <c r="Q85" s="240"/>
      <c r="R85" s="147"/>
      <c r="S85" s="147"/>
      <c r="T85" s="147"/>
      <c r="U85" s="147"/>
      <c r="V85" s="147"/>
      <c r="W85" s="147"/>
    </row>
    <row r="86" spans="13:23" s="146" customFormat="1" ht="12" customHeight="1">
      <c r="M86" s="147"/>
      <c r="N86" s="147"/>
      <c r="O86" s="148">
        <v>23</v>
      </c>
      <c r="P86" s="240">
        <v>5.98</v>
      </c>
      <c r="Q86" s="240"/>
      <c r="R86" s="147"/>
      <c r="S86" s="147"/>
      <c r="T86" s="147"/>
      <c r="U86" s="147"/>
      <c r="V86" s="147"/>
      <c r="W86" s="147"/>
    </row>
    <row r="87" spans="13:23" s="146" customFormat="1" ht="12" customHeight="1">
      <c r="M87" s="147"/>
      <c r="N87" s="147"/>
      <c r="O87" s="148">
        <v>24</v>
      </c>
      <c r="P87" s="240">
        <v>6.4</v>
      </c>
      <c r="Q87" s="240"/>
      <c r="R87" s="147"/>
      <c r="S87" s="147"/>
      <c r="T87" s="147"/>
      <c r="U87" s="147"/>
      <c r="V87" s="147"/>
      <c r="W87" s="147"/>
    </row>
    <row r="88" spans="13:23" s="146" customFormat="1" ht="12" customHeight="1">
      <c r="M88" s="147"/>
      <c r="N88" s="147"/>
      <c r="O88" s="148">
        <v>25</v>
      </c>
      <c r="P88" s="240">
        <v>6.85</v>
      </c>
      <c r="Q88" s="240"/>
      <c r="R88" s="147"/>
      <c r="S88" s="147"/>
      <c r="T88" s="147"/>
      <c r="U88" s="147"/>
      <c r="V88" s="147"/>
      <c r="W88" s="147"/>
    </row>
    <row r="89" spans="13:23" s="146" customFormat="1" ht="12" customHeight="1">
      <c r="M89" s="147"/>
      <c r="N89" s="147"/>
      <c r="O89" s="148">
        <v>26</v>
      </c>
      <c r="P89" s="240">
        <v>7.33</v>
      </c>
      <c r="Q89" s="240"/>
      <c r="R89" s="147"/>
      <c r="S89" s="147"/>
      <c r="T89" s="147"/>
      <c r="U89" s="147"/>
      <c r="V89" s="147"/>
      <c r="W89" s="147"/>
    </row>
    <row r="90" spans="13:23" s="146" customFormat="1" ht="12" customHeight="1">
      <c r="M90" s="147"/>
      <c r="N90" s="147"/>
      <c r="O90" s="148">
        <v>27</v>
      </c>
      <c r="P90" s="240">
        <v>7.84</v>
      </c>
      <c r="Q90" s="240"/>
      <c r="R90" s="147"/>
      <c r="S90" s="147"/>
      <c r="T90" s="147"/>
      <c r="U90" s="147"/>
      <c r="V90" s="147"/>
      <c r="W90" s="147"/>
    </row>
    <row r="91" spans="13:23" s="146" customFormat="1" ht="12" customHeight="1"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</row>
    <row r="92" spans="13:23" s="144" customFormat="1" ht="12" customHeight="1"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13:23" s="144" customFormat="1" ht="12" customHeight="1"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13:23" s="144" customFormat="1" ht="12" customHeight="1"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13:23" s="144" customFormat="1" ht="12" customHeight="1"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13:23" s="144" customFormat="1" ht="12" customHeight="1"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13:23" s="144" customFormat="1" ht="12" customHeight="1"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13:23" ht="12" customHeight="1"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</row>
    <row r="99" spans="13:23" ht="12" customHeight="1"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</row>
    <row r="100" spans="13:23" ht="12" customHeight="1"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</row>
    <row r="101" spans="13:23" ht="12" customHeight="1"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</row>
    <row r="102" spans="13:23" ht="12" customHeight="1"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</row>
    <row r="103" spans="13:23" ht="12" customHeight="1"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</row>
    <row r="104" spans="13:23" ht="12" customHeight="1"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</row>
    <row r="105" spans="13:23" ht="12" customHeight="1"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</row>
    <row r="106" spans="13:23" ht="12" customHeight="1"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</row>
    <row r="107" spans="13:23" ht="12" customHeight="1"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08" spans="13:23" ht="12" customHeight="1"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</row>
    <row r="109" spans="13:23" ht="12" customHeight="1"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</row>
    <row r="110" spans="13:23" ht="12" customHeight="1"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</row>
    <row r="111" spans="13:23" ht="12" customHeight="1"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</row>
  </sheetData>
  <sheetProtection insertRows="0" deleteRows="0" pivotTables="0"/>
  <mergeCells count="544">
    <mergeCell ref="AZ48:BD48"/>
    <mergeCell ref="AP6:AU6"/>
    <mergeCell ref="AJ48:AK48"/>
    <mergeCell ref="AL48:AM48"/>
    <mergeCell ref="AN48:AP48"/>
    <mergeCell ref="AQ48:AS48"/>
    <mergeCell ref="AT48:AV48"/>
    <mergeCell ref="AW48:AY48"/>
    <mergeCell ref="AW47:AY47"/>
    <mergeCell ref="AZ47:BD47"/>
    <mergeCell ref="AG48:AI48"/>
    <mergeCell ref="AQ47:AS47"/>
    <mergeCell ref="AT47:AV47"/>
    <mergeCell ref="AG47:AI47"/>
    <mergeCell ref="AJ47:AK47"/>
    <mergeCell ref="AL47:AM47"/>
    <mergeCell ref="AN47:AP47"/>
    <mergeCell ref="N48:O48"/>
    <mergeCell ref="AE48:AF48"/>
    <mergeCell ref="U48:W48"/>
    <mergeCell ref="X48:Y48"/>
    <mergeCell ref="Z48:AA48"/>
    <mergeCell ref="AB48:AD48"/>
    <mergeCell ref="AB47:AD47"/>
    <mergeCell ref="P47:Q47"/>
    <mergeCell ref="R47:T47"/>
    <mergeCell ref="U47:W47"/>
    <mergeCell ref="X47:Y47"/>
    <mergeCell ref="AE47:AF47"/>
    <mergeCell ref="C47:D47"/>
    <mergeCell ref="E47:K47"/>
    <mergeCell ref="L47:M47"/>
    <mergeCell ref="N47:O47"/>
    <mergeCell ref="Z47:AA47"/>
    <mergeCell ref="P48:Q48"/>
    <mergeCell ref="R48:T48"/>
    <mergeCell ref="C48:D48"/>
    <mergeCell ref="E48:K48"/>
    <mergeCell ref="L48:M48"/>
    <mergeCell ref="AG46:AI46"/>
    <mergeCell ref="AJ46:AK46"/>
    <mergeCell ref="AL46:AM46"/>
    <mergeCell ref="AN46:AP46"/>
    <mergeCell ref="AQ46:AS46"/>
    <mergeCell ref="AZ46:BD46"/>
    <mergeCell ref="AT38:AV38"/>
    <mergeCell ref="AJ38:AK38"/>
    <mergeCell ref="AW38:AY38"/>
    <mergeCell ref="AT46:AV46"/>
    <mergeCell ref="AW46:AY46"/>
    <mergeCell ref="U46:W46"/>
    <mergeCell ref="X46:Y46"/>
    <mergeCell ref="Z46:AA46"/>
    <mergeCell ref="AB46:AD46"/>
    <mergeCell ref="AE46:AF46"/>
    <mergeCell ref="U41:W41"/>
    <mergeCell ref="X41:Y41"/>
    <mergeCell ref="Z41:AA41"/>
    <mergeCell ref="AE38:AF38"/>
    <mergeCell ref="AN38:AP38"/>
    <mergeCell ref="AQ38:AS38"/>
    <mergeCell ref="U29:W29"/>
    <mergeCell ref="AZ38:BD38"/>
    <mergeCell ref="X29:Y29"/>
    <mergeCell ref="C46:D46"/>
    <mergeCell ref="E46:K46"/>
    <mergeCell ref="L46:M46"/>
    <mergeCell ref="N46:O46"/>
    <mergeCell ref="P46:Q46"/>
    <mergeCell ref="X38:Y38"/>
    <mergeCell ref="Z38:AA38"/>
    <mergeCell ref="AE42:AF42"/>
    <mergeCell ref="AG42:AI42"/>
    <mergeCell ref="AJ42:AK42"/>
    <mergeCell ref="AZ43:BD43"/>
    <mergeCell ref="C29:D29"/>
    <mergeCell ref="E29:K29"/>
    <mergeCell ref="L29:M29"/>
    <mergeCell ref="N29:O29"/>
    <mergeCell ref="P29:Q29"/>
    <mergeCell ref="R29:T29"/>
    <mergeCell ref="AW45:AY45"/>
    <mergeCell ref="AZ45:BD45"/>
    <mergeCell ref="AJ43:AK43"/>
    <mergeCell ref="AL43:AM43"/>
    <mergeCell ref="AE43:AF43"/>
    <mergeCell ref="AG43:AI43"/>
    <mergeCell ref="C43:D43"/>
    <mergeCell ref="E43:K43"/>
    <mergeCell ref="L43:M43"/>
    <mergeCell ref="N43:O43"/>
    <mergeCell ref="AQ45:AS45"/>
    <mergeCell ref="AT45:AV45"/>
    <mergeCell ref="U43:W43"/>
    <mergeCell ref="X43:Y43"/>
    <mergeCell ref="AB43:AD43"/>
    <mergeCell ref="AN45:AP45"/>
    <mergeCell ref="P43:Q43"/>
    <mergeCell ref="R43:T43"/>
    <mergeCell ref="AB45:AD45"/>
    <mergeCell ref="AE45:AF45"/>
    <mergeCell ref="U44:W44"/>
    <mergeCell ref="X44:Y44"/>
    <mergeCell ref="P44:Q44"/>
    <mergeCell ref="R45:T45"/>
    <mergeCell ref="U45:W45"/>
    <mergeCell ref="X45:Y45"/>
    <mergeCell ref="AG45:AI45"/>
    <mergeCell ref="AJ45:AK45"/>
    <mergeCell ref="AL45:AM45"/>
    <mergeCell ref="AN49:AP49"/>
    <mergeCell ref="AW49:AY49"/>
    <mergeCell ref="AQ49:AS49"/>
    <mergeCell ref="AT49:AV49"/>
    <mergeCell ref="AZ49:BD49"/>
    <mergeCell ref="C45:D45"/>
    <mergeCell ref="E45:K45"/>
    <mergeCell ref="L45:M45"/>
    <mergeCell ref="N45:O45"/>
    <mergeCell ref="P45:Q45"/>
    <mergeCell ref="U49:W49"/>
    <mergeCell ref="X49:Y49"/>
    <mergeCell ref="Z49:AA49"/>
    <mergeCell ref="AB49:AD49"/>
    <mergeCell ref="AJ49:AK49"/>
    <mergeCell ref="AL49:AM49"/>
    <mergeCell ref="AE49:AF49"/>
    <mergeCell ref="AG49:AI49"/>
    <mergeCell ref="AN43:AP43"/>
    <mergeCell ref="AQ43:AS43"/>
    <mergeCell ref="AT43:AV43"/>
    <mergeCell ref="AW43:AY43"/>
    <mergeCell ref="AZ44:BD44"/>
    <mergeCell ref="C49:K49"/>
    <mergeCell ref="L49:M49"/>
    <mergeCell ref="N49:O49"/>
    <mergeCell ref="P49:Q49"/>
    <mergeCell ref="R49:T49"/>
    <mergeCell ref="C44:D44"/>
    <mergeCell ref="E44:K44"/>
    <mergeCell ref="L44:M44"/>
    <mergeCell ref="N44:O44"/>
    <mergeCell ref="AW42:AY42"/>
    <mergeCell ref="AZ42:BD42"/>
    <mergeCell ref="AN44:AP44"/>
    <mergeCell ref="AQ44:AS44"/>
    <mergeCell ref="AT44:AV44"/>
    <mergeCell ref="AW44:AY44"/>
    <mergeCell ref="AJ44:AK44"/>
    <mergeCell ref="AL44:AM44"/>
    <mergeCell ref="Z44:AA44"/>
    <mergeCell ref="AB44:AD44"/>
    <mergeCell ref="AE44:AF44"/>
    <mergeCell ref="AG44:AI44"/>
    <mergeCell ref="AZ41:BD41"/>
    <mergeCell ref="C42:D42"/>
    <mergeCell ref="E42:K42"/>
    <mergeCell ref="L42:M42"/>
    <mergeCell ref="N42:O42"/>
    <mergeCell ref="P42:Q42"/>
    <mergeCell ref="R42:T42"/>
    <mergeCell ref="U42:W42"/>
    <mergeCell ref="AQ42:AS42"/>
    <mergeCell ref="AT42:AV42"/>
    <mergeCell ref="AQ41:AS41"/>
    <mergeCell ref="AT41:AV41"/>
    <mergeCell ref="AW41:AY41"/>
    <mergeCell ref="X42:Y42"/>
    <mergeCell ref="Z42:AA42"/>
    <mergeCell ref="AJ41:AK41"/>
    <mergeCell ref="AL41:AM41"/>
    <mergeCell ref="AE41:AF41"/>
    <mergeCell ref="AG41:AI41"/>
    <mergeCell ref="AL42:AM42"/>
    <mergeCell ref="C41:D41"/>
    <mergeCell ref="E41:K41"/>
    <mergeCell ref="L41:M41"/>
    <mergeCell ref="N41:O41"/>
    <mergeCell ref="P41:Q41"/>
    <mergeCell ref="R41:T41"/>
    <mergeCell ref="AW39:AY39"/>
    <mergeCell ref="AZ39:BD39"/>
    <mergeCell ref="AL39:AM39"/>
    <mergeCell ref="AN39:AP39"/>
    <mergeCell ref="X39:Y39"/>
    <mergeCell ref="Z39:AA39"/>
    <mergeCell ref="AB39:AD39"/>
    <mergeCell ref="AE39:AF39"/>
    <mergeCell ref="AG39:AI39"/>
    <mergeCell ref="AJ39:AK39"/>
    <mergeCell ref="C39:K39"/>
    <mergeCell ref="L39:M39"/>
    <mergeCell ref="N39:O39"/>
    <mergeCell ref="P39:Q39"/>
    <mergeCell ref="AQ39:AS39"/>
    <mergeCell ref="AT39:AV39"/>
    <mergeCell ref="U39:W39"/>
    <mergeCell ref="AL35:AM35"/>
    <mergeCell ref="AN35:AP35"/>
    <mergeCell ref="U35:W35"/>
    <mergeCell ref="X35:Y35"/>
    <mergeCell ref="Z35:AA35"/>
    <mergeCell ref="AB35:AD35"/>
    <mergeCell ref="AE35:AF35"/>
    <mergeCell ref="AG35:AI35"/>
    <mergeCell ref="AG38:AI38"/>
    <mergeCell ref="AW34:AY34"/>
    <mergeCell ref="AZ34:BD34"/>
    <mergeCell ref="AQ35:AS35"/>
    <mergeCell ref="AT35:AV35"/>
    <mergeCell ref="AW35:AY35"/>
    <mergeCell ref="AZ35:BD35"/>
    <mergeCell ref="AW33:AY33"/>
    <mergeCell ref="AZ33:BD33"/>
    <mergeCell ref="L35:M35"/>
    <mergeCell ref="N35:O35"/>
    <mergeCell ref="AQ34:AS34"/>
    <mergeCell ref="AT34:AV34"/>
    <mergeCell ref="P35:Q35"/>
    <mergeCell ref="R35:T35"/>
    <mergeCell ref="AB34:AD34"/>
    <mergeCell ref="AE34:AF34"/>
    <mergeCell ref="L34:M34"/>
    <mergeCell ref="N34:O34"/>
    <mergeCell ref="AL34:AM34"/>
    <mergeCell ref="AN34:AP34"/>
    <mergeCell ref="AG34:AI34"/>
    <mergeCell ref="AJ34:AK34"/>
    <mergeCell ref="P34:Q34"/>
    <mergeCell ref="R34:T34"/>
    <mergeCell ref="U34:W34"/>
    <mergeCell ref="X34:Y34"/>
    <mergeCell ref="AE29:AF29"/>
    <mergeCell ref="AG29:AI29"/>
    <mergeCell ref="AJ29:AK29"/>
    <mergeCell ref="AB33:AD33"/>
    <mergeCell ref="AG33:AI33"/>
    <mergeCell ref="AJ33:AK33"/>
    <mergeCell ref="AE33:AF33"/>
    <mergeCell ref="AT30:AV30"/>
    <mergeCell ref="AW30:AY30"/>
    <mergeCell ref="AW29:AY29"/>
    <mergeCell ref="AZ29:BD29"/>
    <mergeCell ref="AJ30:AK30"/>
    <mergeCell ref="AL30:AM30"/>
    <mergeCell ref="AL29:AM29"/>
    <mergeCell ref="AN29:AP29"/>
    <mergeCell ref="AQ29:AS29"/>
    <mergeCell ref="AT29:AV29"/>
    <mergeCell ref="P30:Q30"/>
    <mergeCell ref="N30:O30"/>
    <mergeCell ref="AN30:AP30"/>
    <mergeCell ref="AQ30:AS30"/>
    <mergeCell ref="U30:W30"/>
    <mergeCell ref="X30:Y30"/>
    <mergeCell ref="Z30:AA30"/>
    <mergeCell ref="AB30:AD30"/>
    <mergeCell ref="AE30:AF30"/>
    <mergeCell ref="AG30:AI30"/>
    <mergeCell ref="L33:M33"/>
    <mergeCell ref="AQ33:AS33"/>
    <mergeCell ref="AT33:AV33"/>
    <mergeCell ref="P33:Q33"/>
    <mergeCell ref="R33:T33"/>
    <mergeCell ref="U33:W33"/>
    <mergeCell ref="U36:W36"/>
    <mergeCell ref="E30:K30"/>
    <mergeCell ref="C30:D30"/>
    <mergeCell ref="C36:D36"/>
    <mergeCell ref="E36:K36"/>
    <mergeCell ref="C35:D35"/>
    <mergeCell ref="E35:K35"/>
    <mergeCell ref="C34:D34"/>
    <mergeCell ref="E34:K34"/>
    <mergeCell ref="L36:M36"/>
    <mergeCell ref="AW36:AY36"/>
    <mergeCell ref="AZ36:BD36"/>
    <mergeCell ref="AG36:AI36"/>
    <mergeCell ref="AJ36:AK36"/>
    <mergeCell ref="AL36:AM36"/>
    <mergeCell ref="AN36:AP36"/>
    <mergeCell ref="C37:D37"/>
    <mergeCell ref="E37:K37"/>
    <mergeCell ref="L37:M37"/>
    <mergeCell ref="N37:O37"/>
    <mergeCell ref="AQ36:AS36"/>
    <mergeCell ref="AT36:AV36"/>
    <mergeCell ref="AE36:AF36"/>
    <mergeCell ref="N36:O36"/>
    <mergeCell ref="P36:Q36"/>
    <mergeCell ref="R36:T36"/>
    <mergeCell ref="AJ37:AK37"/>
    <mergeCell ref="AL37:AM37"/>
    <mergeCell ref="AN37:AP37"/>
    <mergeCell ref="AQ37:AS37"/>
    <mergeCell ref="U37:W37"/>
    <mergeCell ref="X37:Y37"/>
    <mergeCell ref="P87:Q87"/>
    <mergeCell ref="P88:Q88"/>
    <mergeCell ref="P89:Q89"/>
    <mergeCell ref="P90:Q90"/>
    <mergeCell ref="AZ37:BD37"/>
    <mergeCell ref="C38:D38"/>
    <mergeCell ref="E38:K38"/>
    <mergeCell ref="L38:M38"/>
    <mergeCell ref="N38:O38"/>
    <mergeCell ref="P38:Q38"/>
    <mergeCell ref="P67:Q67"/>
    <mergeCell ref="P68:Q68"/>
    <mergeCell ref="P69:Q69"/>
    <mergeCell ref="P70:Q70"/>
    <mergeCell ref="P71:Q71"/>
    <mergeCell ref="P72:Q72"/>
    <mergeCell ref="Y52:AG52"/>
    <mergeCell ref="Y53:AG53"/>
    <mergeCell ref="P83:Q83"/>
    <mergeCell ref="P84:Q84"/>
    <mergeCell ref="P85:Q85"/>
    <mergeCell ref="P86:Q86"/>
    <mergeCell ref="P81:Q81"/>
    <mergeCell ref="P82:Q82"/>
    <mergeCell ref="P65:Q65"/>
    <mergeCell ref="P66:Q66"/>
    <mergeCell ref="X33:Y33"/>
    <mergeCell ref="AJ56:AR56"/>
    <mergeCell ref="P64:Q64"/>
    <mergeCell ref="N59:O62"/>
    <mergeCell ref="P59:Q62"/>
    <mergeCell ref="AJ52:AR52"/>
    <mergeCell ref="AJ53:AR53"/>
    <mergeCell ref="N55:V55"/>
    <mergeCell ref="Y55:AG55"/>
    <mergeCell ref="AJ55:AR55"/>
    <mergeCell ref="Z50:AA50"/>
    <mergeCell ref="AB50:AD50"/>
    <mergeCell ref="Z37:AA37"/>
    <mergeCell ref="AB37:AD37"/>
    <mergeCell ref="X36:Y36"/>
    <mergeCell ref="Z36:AA36"/>
    <mergeCell ref="AB36:AD36"/>
    <mergeCell ref="AB41:AD41"/>
    <mergeCell ref="AB42:AD42"/>
    <mergeCell ref="AB38:AD38"/>
    <mergeCell ref="AE50:AF50"/>
    <mergeCell ref="AG50:AI50"/>
    <mergeCell ref="AJ50:AK50"/>
    <mergeCell ref="C50:K50"/>
    <mergeCell ref="L50:M50"/>
    <mergeCell ref="N50:O50"/>
    <mergeCell ref="P50:Q50"/>
    <mergeCell ref="R50:T50"/>
    <mergeCell ref="U50:W50"/>
    <mergeCell ref="X50:Y50"/>
    <mergeCell ref="N26:O26"/>
    <mergeCell ref="C15:D23"/>
    <mergeCell ref="L15:M23"/>
    <mergeCell ref="X15:AI16"/>
    <mergeCell ref="X17:Y23"/>
    <mergeCell ref="Z17:AA23"/>
    <mergeCell ref="N15:O23"/>
    <mergeCell ref="AB17:AD23"/>
    <mergeCell ref="E15:K23"/>
    <mergeCell ref="L24:M24"/>
    <mergeCell ref="L26:M26"/>
    <mergeCell ref="L27:M27"/>
    <mergeCell ref="L28:M28"/>
    <mergeCell ref="L31:M31"/>
    <mergeCell ref="L30:M30"/>
    <mergeCell ref="P80:Q80"/>
    <mergeCell ref="P73:Q73"/>
    <mergeCell ref="P74:Q74"/>
    <mergeCell ref="P75:Q75"/>
    <mergeCell ref="P76:Q76"/>
    <mergeCell ref="N28:O28"/>
    <mergeCell ref="N31:O31"/>
    <mergeCell ref="N33:O33"/>
    <mergeCell ref="N52:V52"/>
    <mergeCell ref="N53:V53"/>
    <mergeCell ref="Z27:AA27"/>
    <mergeCell ref="P77:Q77"/>
    <mergeCell ref="P78:Q78"/>
    <mergeCell ref="P79:Q79"/>
    <mergeCell ref="N56:V56"/>
    <mergeCell ref="Y56:AG56"/>
    <mergeCell ref="AE37:AF37"/>
    <mergeCell ref="AG37:AI37"/>
    <mergeCell ref="P37:Q37"/>
    <mergeCell ref="R37:T37"/>
    <mergeCell ref="Z28:AA28"/>
    <mergeCell ref="Z31:AA31"/>
    <mergeCell ref="Z34:AA34"/>
    <mergeCell ref="Z45:AA45"/>
    <mergeCell ref="Z33:AA33"/>
    <mergeCell ref="Z29:AA29"/>
    <mergeCell ref="Z43:AA43"/>
    <mergeCell ref="C32:BD32"/>
    <mergeCell ref="C33:D33"/>
    <mergeCell ref="E33:K33"/>
    <mergeCell ref="AJ19:AK23"/>
    <mergeCell ref="AN15:AP23"/>
    <mergeCell ref="AJ15:AM18"/>
    <mergeCell ref="AE17:AI18"/>
    <mergeCell ref="AT24:AV24"/>
    <mergeCell ref="AN24:AP24"/>
    <mergeCell ref="AL24:AM24"/>
    <mergeCell ref="AJ24:AK24"/>
    <mergeCell ref="B1:BE1"/>
    <mergeCell ref="C11:I11"/>
    <mergeCell ref="M11:Q11"/>
    <mergeCell ref="T11:U11"/>
    <mergeCell ref="C8:O8"/>
    <mergeCell ref="C9:O9"/>
    <mergeCell ref="AX4:AZ4"/>
    <mergeCell ref="AX9:BD9"/>
    <mergeCell ref="C5:O5"/>
    <mergeCell ref="C6:O6"/>
    <mergeCell ref="AG24:AI24"/>
    <mergeCell ref="T13:V13"/>
    <mergeCell ref="AE26:AF26"/>
    <mergeCell ref="Z26:AA26"/>
    <mergeCell ref="AE24:AF24"/>
    <mergeCell ref="AB24:AD24"/>
    <mergeCell ref="Z24:AA24"/>
    <mergeCell ref="X24:Y24"/>
    <mergeCell ref="U26:W26"/>
    <mergeCell ref="C13:O13"/>
    <mergeCell ref="AZ24:BD24"/>
    <mergeCell ref="AW24:AY24"/>
    <mergeCell ref="AQ24:AS24"/>
    <mergeCell ref="P15:Q23"/>
    <mergeCell ref="R15:T23"/>
    <mergeCell ref="U15:W23"/>
    <mergeCell ref="P13:S13"/>
    <mergeCell ref="AQ15:AV18"/>
    <mergeCell ref="AW37:AY37"/>
    <mergeCell ref="C26:D26"/>
    <mergeCell ref="E26:K26"/>
    <mergeCell ref="U24:W24"/>
    <mergeCell ref="R24:T24"/>
    <mergeCell ref="P24:Q24"/>
    <mergeCell ref="N24:O24"/>
    <mergeCell ref="P26:Q26"/>
    <mergeCell ref="R26:T26"/>
    <mergeCell ref="C24:D24"/>
    <mergeCell ref="R27:T27"/>
    <mergeCell ref="U38:W38"/>
    <mergeCell ref="AW26:AY26"/>
    <mergeCell ref="AW27:AY27"/>
    <mergeCell ref="AW28:AY28"/>
    <mergeCell ref="AW31:AY31"/>
    <mergeCell ref="AT26:AV26"/>
    <mergeCell ref="AQ26:AS26"/>
    <mergeCell ref="AN26:AP26"/>
    <mergeCell ref="AT37:AV37"/>
    <mergeCell ref="R46:T46"/>
    <mergeCell ref="R30:T30"/>
    <mergeCell ref="R39:T39"/>
    <mergeCell ref="R44:T44"/>
    <mergeCell ref="AQ50:AS50"/>
    <mergeCell ref="AT50:AV50"/>
    <mergeCell ref="AJ31:AK31"/>
    <mergeCell ref="AJ35:AK35"/>
    <mergeCell ref="C40:BD40"/>
    <mergeCell ref="R38:T38"/>
    <mergeCell ref="AZ31:BD31"/>
    <mergeCell ref="AZ26:BD26"/>
    <mergeCell ref="AZ27:BD27"/>
    <mergeCell ref="AZ28:BD28"/>
    <mergeCell ref="AZ30:BD30"/>
    <mergeCell ref="R28:T28"/>
    <mergeCell ref="R31:T31"/>
    <mergeCell ref="AJ26:AK26"/>
    <mergeCell ref="AJ27:AK27"/>
    <mergeCell ref="AJ28:AK28"/>
    <mergeCell ref="AW50:AY50"/>
    <mergeCell ref="AZ50:BD50"/>
    <mergeCell ref="AN27:AP27"/>
    <mergeCell ref="AN28:AP28"/>
    <mergeCell ref="AT27:AV27"/>
    <mergeCell ref="AT28:AV28"/>
    <mergeCell ref="AT31:AV31"/>
    <mergeCell ref="AQ27:AS27"/>
    <mergeCell ref="AQ28:AS28"/>
    <mergeCell ref="AQ31:AS31"/>
    <mergeCell ref="AL28:AM28"/>
    <mergeCell ref="AL31:AM31"/>
    <mergeCell ref="AN31:AP31"/>
    <mergeCell ref="AL50:AM50"/>
    <mergeCell ref="AN50:AP50"/>
    <mergeCell ref="AL38:AM38"/>
    <mergeCell ref="AL33:AM33"/>
    <mergeCell ref="AN33:AP33"/>
    <mergeCell ref="AN41:AP41"/>
    <mergeCell ref="AN42:AP42"/>
    <mergeCell ref="AB28:AD28"/>
    <mergeCell ref="AB31:AD31"/>
    <mergeCell ref="AG26:AI26"/>
    <mergeCell ref="AG27:AI27"/>
    <mergeCell ref="AG28:AI28"/>
    <mergeCell ref="AG31:AI31"/>
    <mergeCell ref="AE27:AF27"/>
    <mergeCell ref="AE28:AF28"/>
    <mergeCell ref="AE31:AF31"/>
    <mergeCell ref="AB29:AD29"/>
    <mergeCell ref="X28:Y28"/>
    <mergeCell ref="X31:Y31"/>
    <mergeCell ref="AZ15:BD23"/>
    <mergeCell ref="AW15:AY23"/>
    <mergeCell ref="AT19:AV23"/>
    <mergeCell ref="AL19:AM23"/>
    <mergeCell ref="AB26:AD26"/>
    <mergeCell ref="AQ19:AS23"/>
    <mergeCell ref="AE19:AF23"/>
    <mergeCell ref="AG19:AI23"/>
    <mergeCell ref="C27:D27"/>
    <mergeCell ref="X26:Y26"/>
    <mergeCell ref="X27:Y27"/>
    <mergeCell ref="P31:Q31"/>
    <mergeCell ref="P27:Q27"/>
    <mergeCell ref="P28:Q28"/>
    <mergeCell ref="N27:O27"/>
    <mergeCell ref="E28:K28"/>
    <mergeCell ref="C31:K31"/>
    <mergeCell ref="U28:W28"/>
    <mergeCell ref="AP10:AV10"/>
    <mergeCell ref="AP8:AW8"/>
    <mergeCell ref="C7:O7"/>
    <mergeCell ref="U27:W27"/>
    <mergeCell ref="AB27:AD27"/>
    <mergeCell ref="AL26:AM26"/>
    <mergeCell ref="AL27:AM27"/>
    <mergeCell ref="C25:BD25"/>
    <mergeCell ref="E24:K24"/>
    <mergeCell ref="E27:K27"/>
    <mergeCell ref="U31:W31"/>
    <mergeCell ref="C28:D28"/>
    <mergeCell ref="AP7:AW7"/>
    <mergeCell ref="C3:O3"/>
    <mergeCell ref="AP5:BA5"/>
    <mergeCell ref="AP4:AU4"/>
    <mergeCell ref="AV4:AW4"/>
    <mergeCell ref="C4:O4"/>
    <mergeCell ref="AX10:BD10"/>
    <mergeCell ref="AP9:AV9"/>
  </mergeCells>
  <dataValidations count="3">
    <dataValidation type="list" allowBlank="1" showInputMessage="1" showErrorMessage="1" sqref="BP30:BP31 BP38:BP39 BP35 BP28 BP43:BP50">
      <formula1>$BP$28:$BP$50</formula1>
    </dataValidation>
    <dataValidation type="list" allowBlank="1" showInputMessage="1" showErrorMessage="1" sqref="O26:O29 N41:O48 N26:N30 N33:O38">
      <formula1>$O$64:$O$90</formula1>
    </dataValidation>
    <dataValidation type="list" allowBlank="1" showInputMessage="1" showErrorMessage="1" sqref="S26:T29 R41:T48 R26:R30 R33:T38">
      <formula1>$R$64:$R$71</formula1>
    </dataValidation>
  </dataValidation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Z9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2.7109375" style="10" customWidth="1"/>
    <col min="3" max="3" width="104.140625" style="10" customWidth="1"/>
    <col min="4" max="87" width="2.7109375" style="10" customWidth="1"/>
    <col min="88" max="16384" width="9.140625" style="10" customWidth="1"/>
  </cols>
  <sheetData>
    <row r="1" spans="2:52" s="15" customFormat="1" ht="19.5" customHeight="1" thickBot="1">
      <c r="B1" s="316" t="s">
        <v>484</v>
      </c>
      <c r="C1" s="316"/>
      <c r="D1" s="3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2:4" ht="10.5">
      <c r="B2" s="76"/>
      <c r="C2" s="77"/>
      <c r="D2" s="78"/>
    </row>
    <row r="3" spans="2:4" ht="10.5" customHeight="1">
      <c r="B3" s="79"/>
      <c r="C3" s="163" t="s">
        <v>412</v>
      </c>
      <c r="D3" s="80"/>
    </row>
    <row r="4" spans="2:4" ht="10.5" customHeight="1">
      <c r="B4" s="79"/>
      <c r="C4" s="164" t="s">
        <v>413</v>
      </c>
      <c r="D4" s="80"/>
    </row>
    <row r="5" spans="2:4" ht="10.5" customHeight="1">
      <c r="B5" s="79"/>
      <c r="C5" s="164" t="s">
        <v>414</v>
      </c>
      <c r="D5" s="80"/>
    </row>
    <row r="6" spans="2:4" ht="10.5" customHeight="1">
      <c r="B6" s="79"/>
      <c r="C6" s="164" t="s">
        <v>415</v>
      </c>
      <c r="D6" s="80"/>
    </row>
    <row r="7" spans="2:4" ht="10.5" customHeight="1">
      <c r="B7" s="79"/>
      <c r="C7" s="164" t="s">
        <v>416</v>
      </c>
      <c r="D7" s="80"/>
    </row>
    <row r="8" spans="2:4" ht="10.5" customHeight="1">
      <c r="B8" s="79"/>
      <c r="C8" s="164" t="s">
        <v>417</v>
      </c>
      <c r="D8" s="80"/>
    </row>
    <row r="9" spans="2:4" ht="9.75" customHeight="1">
      <c r="B9" s="79"/>
      <c r="C9" s="81"/>
      <c r="D9" s="80"/>
    </row>
    <row r="10" spans="2:4" ht="12" customHeight="1">
      <c r="B10" s="79"/>
      <c r="C10" s="84" t="s">
        <v>418</v>
      </c>
      <c r="D10" s="80"/>
    </row>
    <row r="11" spans="2:4" ht="12" customHeight="1">
      <c r="B11" s="79"/>
      <c r="C11" s="165" t="s">
        <v>419</v>
      </c>
      <c r="D11" s="80"/>
    </row>
    <row r="12" spans="2:4" ht="13.5" customHeight="1">
      <c r="B12" s="79"/>
      <c r="C12" s="165" t="s">
        <v>420</v>
      </c>
      <c r="D12" s="80"/>
    </row>
    <row r="13" spans="2:4" ht="9.75" customHeight="1">
      <c r="B13" s="79"/>
      <c r="C13" s="136"/>
      <c r="D13" s="80"/>
    </row>
    <row r="14" spans="2:4" ht="10.5" customHeight="1">
      <c r="B14" s="79"/>
      <c r="C14" s="84" t="s">
        <v>247</v>
      </c>
      <c r="D14" s="80"/>
    </row>
    <row r="15" spans="2:4" ht="10.5" customHeight="1">
      <c r="B15" s="79"/>
      <c r="C15" s="84" t="s">
        <v>248</v>
      </c>
      <c r="D15" s="317"/>
    </row>
    <row r="16" spans="2:4" ht="9.75" customHeight="1">
      <c r="B16" s="79"/>
      <c r="C16" s="83"/>
      <c r="D16" s="317"/>
    </row>
    <row r="17" spans="2:4" ht="52.5">
      <c r="B17" s="79"/>
      <c r="C17" s="137" t="s">
        <v>421</v>
      </c>
      <c r="D17" s="317"/>
    </row>
    <row r="18" spans="2:4" ht="21">
      <c r="B18" s="79"/>
      <c r="C18" s="137" t="s">
        <v>422</v>
      </c>
      <c r="D18" s="80"/>
    </row>
    <row r="19" spans="2:4" ht="31.5">
      <c r="B19" s="79"/>
      <c r="C19" s="137" t="s">
        <v>423</v>
      </c>
      <c r="D19" s="80"/>
    </row>
    <row r="20" spans="2:4" ht="21">
      <c r="B20" s="79"/>
      <c r="C20" s="110" t="s">
        <v>424</v>
      </c>
      <c r="D20" s="80"/>
    </row>
    <row r="21" spans="2:4" ht="21">
      <c r="B21" s="79"/>
      <c r="C21" s="137" t="s">
        <v>425</v>
      </c>
      <c r="D21" s="80"/>
    </row>
    <row r="22" spans="2:4" ht="31.5">
      <c r="B22" s="79"/>
      <c r="C22" s="137" t="s">
        <v>426</v>
      </c>
      <c r="D22" s="80"/>
    </row>
    <row r="23" spans="2:4" ht="21">
      <c r="B23" s="79"/>
      <c r="C23" s="137" t="s">
        <v>427</v>
      </c>
      <c r="D23" s="80"/>
    </row>
    <row r="24" spans="2:4" ht="15" customHeight="1">
      <c r="B24" s="79"/>
      <c r="C24" s="166"/>
      <c r="D24" s="80"/>
    </row>
    <row r="25" spans="2:4" ht="12" customHeight="1">
      <c r="B25" s="79"/>
      <c r="C25" s="84" t="s">
        <v>305</v>
      </c>
      <c r="D25" s="80"/>
    </row>
    <row r="26" spans="2:4" ht="12" customHeight="1">
      <c r="B26" s="79"/>
      <c r="C26" s="84" t="s">
        <v>428</v>
      </c>
      <c r="D26" s="80"/>
    </row>
    <row r="27" spans="2:4" ht="12" customHeight="1">
      <c r="B27" s="79"/>
      <c r="C27" s="88"/>
      <c r="D27" s="80"/>
    </row>
    <row r="28" spans="2:4" ht="21">
      <c r="B28" s="79"/>
      <c r="C28" s="137" t="s">
        <v>429</v>
      </c>
      <c r="D28" s="80"/>
    </row>
    <row r="29" spans="2:4" ht="12" customHeight="1">
      <c r="B29" s="79"/>
      <c r="C29" s="137" t="s">
        <v>430</v>
      </c>
      <c r="D29" s="80"/>
    </row>
    <row r="30" spans="2:4" ht="21">
      <c r="B30" s="79"/>
      <c r="C30" s="137" t="s">
        <v>431</v>
      </c>
      <c r="D30" s="80"/>
    </row>
    <row r="31" spans="2:4" ht="12" customHeight="1">
      <c r="B31" s="79"/>
      <c r="C31" s="137" t="s">
        <v>432</v>
      </c>
      <c r="D31" s="80"/>
    </row>
    <row r="32" spans="2:4" ht="12" customHeight="1">
      <c r="B32" s="79"/>
      <c r="C32" s="137" t="s">
        <v>433</v>
      </c>
      <c r="D32" s="80"/>
    </row>
    <row r="33" spans="2:4" ht="21">
      <c r="B33" s="79"/>
      <c r="C33" s="137" t="s">
        <v>434</v>
      </c>
      <c r="D33" s="80"/>
    </row>
    <row r="34" spans="2:4" ht="21">
      <c r="B34" s="79"/>
      <c r="C34" s="137" t="s">
        <v>435</v>
      </c>
      <c r="D34" s="80"/>
    </row>
    <row r="35" spans="2:4" ht="21">
      <c r="B35" s="79"/>
      <c r="C35" s="137" t="s">
        <v>436</v>
      </c>
      <c r="D35" s="80"/>
    </row>
    <row r="36" spans="2:4" ht="31.5">
      <c r="B36" s="79"/>
      <c r="C36" s="137" t="s">
        <v>437</v>
      </c>
      <c r="D36" s="80"/>
    </row>
    <row r="37" spans="2:4" ht="21">
      <c r="B37" s="79"/>
      <c r="C37" s="137" t="s">
        <v>438</v>
      </c>
      <c r="D37" s="80"/>
    </row>
    <row r="38" spans="2:4" ht="21">
      <c r="B38" s="79"/>
      <c r="C38" s="137" t="s">
        <v>439</v>
      </c>
      <c r="D38" s="80"/>
    </row>
    <row r="39" spans="2:4" ht="12" customHeight="1">
      <c r="B39" s="79"/>
      <c r="C39" s="137" t="s">
        <v>440</v>
      </c>
      <c r="D39" s="80"/>
    </row>
    <row r="40" spans="2:4" ht="42">
      <c r="B40" s="79"/>
      <c r="C40" s="137" t="s">
        <v>441</v>
      </c>
      <c r="D40" s="80"/>
    </row>
    <row r="41" spans="2:4" ht="21">
      <c r="B41" s="79"/>
      <c r="C41" s="137" t="s">
        <v>442</v>
      </c>
      <c r="D41" s="80"/>
    </row>
    <row r="42" spans="2:4" ht="31.5">
      <c r="B42" s="79"/>
      <c r="C42" s="137" t="s">
        <v>443</v>
      </c>
      <c r="D42" s="80"/>
    </row>
    <row r="43" spans="2:4" ht="12" customHeight="1">
      <c r="B43" s="79"/>
      <c r="C43" s="137" t="s">
        <v>444</v>
      </c>
      <c r="D43" s="80"/>
    </row>
    <row r="44" spans="2:4" ht="12" customHeight="1">
      <c r="B44" s="79"/>
      <c r="C44" s="137" t="s">
        <v>445</v>
      </c>
      <c r="D44" s="80"/>
    </row>
    <row r="45" spans="2:4" ht="12" customHeight="1">
      <c r="B45" s="79"/>
      <c r="C45" s="137" t="s">
        <v>446</v>
      </c>
      <c r="D45" s="80"/>
    </row>
    <row r="46" spans="2:4" ht="12" customHeight="1">
      <c r="B46" s="79"/>
      <c r="C46" s="137" t="s">
        <v>447</v>
      </c>
      <c r="D46" s="80"/>
    </row>
    <row r="47" spans="2:4" ht="12" customHeight="1">
      <c r="B47" s="79"/>
      <c r="C47" s="137" t="s">
        <v>448</v>
      </c>
      <c r="D47" s="80"/>
    </row>
    <row r="48" spans="2:4" ht="12" customHeight="1">
      <c r="B48" s="79"/>
      <c r="C48" s="137" t="s">
        <v>449</v>
      </c>
      <c r="D48" s="89"/>
    </row>
    <row r="49" spans="2:4" ht="12" customHeight="1">
      <c r="B49" s="79"/>
      <c r="C49" s="137" t="s">
        <v>450</v>
      </c>
      <c r="D49" s="89"/>
    </row>
    <row r="50" spans="2:4" ht="12" customHeight="1">
      <c r="B50" s="79"/>
      <c r="C50" s="137" t="s">
        <v>451</v>
      </c>
      <c r="D50" s="89"/>
    </row>
    <row r="51" spans="2:4" ht="21">
      <c r="B51" s="79"/>
      <c r="C51" s="153" t="s">
        <v>452</v>
      </c>
      <c r="D51" s="89"/>
    </row>
    <row r="52" spans="2:4" ht="12" customHeight="1">
      <c r="B52" s="79"/>
      <c r="C52" s="153" t="s">
        <v>453</v>
      </c>
      <c r="D52" s="89"/>
    </row>
    <row r="53" spans="2:4" ht="12" customHeight="1">
      <c r="B53" s="79"/>
      <c r="C53" s="153" t="s">
        <v>454</v>
      </c>
      <c r="D53" s="89"/>
    </row>
    <row r="54" spans="2:4" ht="12" customHeight="1">
      <c r="B54" s="79"/>
      <c r="C54" s="153" t="s">
        <v>455</v>
      </c>
      <c r="D54" s="89"/>
    </row>
    <row r="55" spans="2:4" ht="21">
      <c r="B55" s="79"/>
      <c r="C55" s="153" t="s">
        <v>456</v>
      </c>
      <c r="D55" s="89"/>
    </row>
    <row r="56" spans="2:4" ht="12" customHeight="1">
      <c r="B56" s="79"/>
      <c r="C56" s="153" t="s">
        <v>457</v>
      </c>
      <c r="D56" s="89"/>
    </row>
    <row r="57" spans="2:4" ht="12" customHeight="1">
      <c r="B57" s="79"/>
      <c r="C57" s="137" t="s">
        <v>458</v>
      </c>
      <c r="D57" s="89"/>
    </row>
    <row r="58" spans="2:4" ht="12" customHeight="1">
      <c r="B58" s="79"/>
      <c r="C58" s="86"/>
      <c r="D58" s="89"/>
    </row>
    <row r="59" spans="2:4" ht="12" customHeight="1">
      <c r="B59" s="79"/>
      <c r="C59" s="84" t="s">
        <v>249</v>
      </c>
      <c r="D59" s="89"/>
    </row>
    <row r="60" spans="2:4" ht="12" customHeight="1">
      <c r="B60" s="79"/>
      <c r="C60" s="84" t="s">
        <v>459</v>
      </c>
      <c r="D60" s="89"/>
    </row>
    <row r="61" spans="2:4" ht="12" customHeight="1">
      <c r="B61" s="79"/>
      <c r="C61" s="87"/>
      <c r="D61" s="89"/>
    </row>
    <row r="62" spans="2:4" ht="31.5">
      <c r="B62" s="79"/>
      <c r="C62" s="137" t="s">
        <v>460</v>
      </c>
      <c r="D62" s="89"/>
    </row>
    <row r="63" spans="2:4" ht="12" customHeight="1">
      <c r="B63" s="79"/>
      <c r="C63" s="153" t="s">
        <v>461</v>
      </c>
      <c r="D63" s="89"/>
    </row>
    <row r="64" spans="2:4" ht="21">
      <c r="B64" s="79"/>
      <c r="C64" s="153" t="s">
        <v>462</v>
      </c>
      <c r="D64" s="89"/>
    </row>
    <row r="65" spans="2:4" ht="31.5">
      <c r="B65" s="79"/>
      <c r="C65" s="137" t="s">
        <v>463</v>
      </c>
      <c r="D65" s="89"/>
    </row>
    <row r="66" spans="2:4" ht="21">
      <c r="B66" s="79"/>
      <c r="C66" s="137" t="s">
        <v>464</v>
      </c>
      <c r="D66" s="89"/>
    </row>
    <row r="67" spans="2:4" ht="21">
      <c r="B67" s="79"/>
      <c r="C67" s="137" t="s">
        <v>465</v>
      </c>
      <c r="D67" s="89"/>
    </row>
    <row r="68" spans="2:4" ht="31.5">
      <c r="B68" s="79"/>
      <c r="C68" s="137" t="s">
        <v>466</v>
      </c>
      <c r="D68" s="89"/>
    </row>
    <row r="69" spans="2:4" ht="21">
      <c r="B69" s="79"/>
      <c r="C69" s="137" t="s">
        <v>467</v>
      </c>
      <c r="D69" s="89"/>
    </row>
    <row r="70" spans="2:4" ht="21">
      <c r="B70" s="79"/>
      <c r="C70" s="137" t="s">
        <v>468</v>
      </c>
      <c r="D70" s="89"/>
    </row>
    <row r="71" spans="2:4" ht="12" customHeight="1">
      <c r="B71" s="79"/>
      <c r="C71" s="137" t="s">
        <v>469</v>
      </c>
      <c r="D71" s="89"/>
    </row>
    <row r="72" spans="2:4" ht="21">
      <c r="B72" s="79"/>
      <c r="C72" s="137" t="s">
        <v>470</v>
      </c>
      <c r="D72" s="89"/>
    </row>
    <row r="73" spans="2:4" ht="21">
      <c r="B73" s="79"/>
      <c r="C73" s="137" t="s">
        <v>471</v>
      </c>
      <c r="D73" s="89"/>
    </row>
    <row r="74" spans="2:4" ht="21">
      <c r="B74" s="79"/>
      <c r="C74" s="137" t="s">
        <v>472</v>
      </c>
      <c r="D74" s="89"/>
    </row>
    <row r="75" spans="2:4" ht="21">
      <c r="B75" s="79"/>
      <c r="C75" s="137" t="s">
        <v>473</v>
      </c>
      <c r="D75" s="89"/>
    </row>
    <row r="76" spans="2:4" ht="12" customHeight="1">
      <c r="B76" s="79"/>
      <c r="C76" s="137" t="s">
        <v>474</v>
      </c>
      <c r="D76" s="89"/>
    </row>
    <row r="77" spans="2:4" ht="12" customHeight="1">
      <c r="B77" s="79"/>
      <c r="C77" s="85"/>
      <c r="D77" s="89"/>
    </row>
    <row r="78" spans="2:4" ht="12" customHeight="1">
      <c r="B78" s="79"/>
      <c r="C78" s="84" t="s">
        <v>486</v>
      </c>
      <c r="D78" s="89"/>
    </row>
    <row r="79" spans="2:4" ht="12" customHeight="1">
      <c r="B79" s="79"/>
      <c r="C79" s="84" t="s">
        <v>475</v>
      </c>
      <c r="D79" s="89"/>
    </row>
    <row r="80" spans="2:4" ht="12" customHeight="1">
      <c r="B80" s="79"/>
      <c r="C80" s="85"/>
      <c r="D80" s="89"/>
    </row>
    <row r="81" spans="2:4" ht="21">
      <c r="B81" s="79"/>
      <c r="C81" s="137" t="s">
        <v>476</v>
      </c>
      <c r="D81" s="89"/>
    </row>
    <row r="82" spans="2:4" ht="21">
      <c r="B82" s="79"/>
      <c r="C82" s="137" t="s">
        <v>477</v>
      </c>
      <c r="D82" s="89"/>
    </row>
    <row r="83" spans="2:4" ht="12" customHeight="1">
      <c r="B83" s="79"/>
      <c r="C83" s="137" t="s">
        <v>478</v>
      </c>
      <c r="D83" s="89"/>
    </row>
    <row r="84" spans="2:4" ht="42">
      <c r="B84" s="79"/>
      <c r="C84" s="137" t="s">
        <v>479</v>
      </c>
      <c r="D84" s="89"/>
    </row>
    <row r="85" spans="2:4" ht="31.5">
      <c r="B85" s="79"/>
      <c r="C85" s="137" t="s">
        <v>480</v>
      </c>
      <c r="D85" s="89"/>
    </row>
    <row r="86" spans="2:4" ht="52.5">
      <c r="B86" s="79"/>
      <c r="C86" s="137" t="s">
        <v>481</v>
      </c>
      <c r="D86" s="89"/>
    </row>
    <row r="87" spans="2:4" ht="42">
      <c r="B87" s="79"/>
      <c r="C87" s="137" t="s">
        <v>482</v>
      </c>
      <c r="D87" s="89"/>
    </row>
    <row r="88" spans="2:4" ht="31.5">
      <c r="B88" s="79"/>
      <c r="C88" s="137" t="s">
        <v>483</v>
      </c>
      <c r="D88" s="89"/>
    </row>
    <row r="89" spans="2:4" ht="12" customHeight="1">
      <c r="B89" s="79"/>
      <c r="C89" s="167"/>
      <c r="D89" s="89"/>
    </row>
    <row r="90" spans="2:4" ht="12" customHeight="1" thickBot="1">
      <c r="B90" s="90"/>
      <c r="C90" s="91"/>
      <c r="D90" s="92"/>
    </row>
  </sheetData>
  <sheetProtection/>
  <mergeCells count="2">
    <mergeCell ref="B1:D1"/>
    <mergeCell ref="D15:D17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  <oleObjects>
    <oleObject progId="Equation.3" shapeId="7653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AI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2" width="2.57421875" style="1" customWidth="1"/>
    <col min="3" max="3" width="5.7109375" style="1" customWidth="1"/>
    <col min="4" max="4" width="34.421875" style="1" customWidth="1"/>
    <col min="5" max="31" width="4.28125" style="1" customWidth="1"/>
    <col min="32" max="32" width="2.57421875" style="1" customWidth="1"/>
    <col min="33" max="16384" width="2.57421875" style="1" customWidth="1"/>
  </cols>
  <sheetData>
    <row r="1" spans="2:35" ht="19.5" customHeight="1" thickBot="1">
      <c r="B1" s="236" t="s">
        <v>626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17"/>
      <c r="AH1" s="17"/>
      <c r="AI1" s="17"/>
    </row>
    <row r="2" spans="2:32" ht="12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8"/>
    </row>
    <row r="3" spans="2:32" ht="12.7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24" t="s">
        <v>623</v>
      </c>
      <c r="W3" s="324"/>
      <c r="X3" s="324"/>
      <c r="Y3" s="324"/>
      <c r="Z3" s="324"/>
      <c r="AA3" s="324"/>
      <c r="AB3" s="324"/>
      <c r="AC3" s="324"/>
      <c r="AD3" s="324"/>
      <c r="AE3" s="324"/>
      <c r="AF3" s="31"/>
    </row>
    <row r="4" spans="2:32" ht="12.7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1"/>
    </row>
    <row r="5" spans="2:32" ht="12.75" customHeight="1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1"/>
    </row>
    <row r="6" spans="2:32" ht="12.7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1"/>
    </row>
    <row r="7" spans="2:32" ht="12.75" customHeight="1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1"/>
    </row>
    <row r="8" spans="2:32" ht="12.75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1"/>
    </row>
    <row r="9" spans="2:32" ht="12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</row>
    <row r="10" spans="2:32" ht="12" customHeight="1">
      <c r="B10" s="29"/>
      <c r="C10" s="319" t="s">
        <v>624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1"/>
    </row>
    <row r="11" spans="2:32" ht="12" customHeight="1">
      <c r="B11" s="2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1"/>
    </row>
    <row r="12" spans="2:32" ht="12" customHeight="1">
      <c r="B12" s="2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31"/>
    </row>
    <row r="13" spans="2:32" ht="21.75" customHeight="1">
      <c r="B13" s="29"/>
      <c r="C13" s="323" t="s">
        <v>246</v>
      </c>
      <c r="D13" s="323"/>
      <c r="E13" s="47"/>
      <c r="F13" s="47">
        <v>2</v>
      </c>
      <c r="G13" s="47">
        <v>3</v>
      </c>
      <c r="H13" s="47">
        <v>4</v>
      </c>
      <c r="I13" s="47">
        <v>5</v>
      </c>
      <c r="J13" s="47">
        <v>6</v>
      </c>
      <c r="K13" s="47">
        <v>7</v>
      </c>
      <c r="L13" s="47">
        <v>8</v>
      </c>
      <c r="M13" s="47">
        <v>9</v>
      </c>
      <c r="N13" s="47">
        <v>10</v>
      </c>
      <c r="O13" s="47">
        <v>11</v>
      </c>
      <c r="P13" s="47">
        <v>12</v>
      </c>
      <c r="Q13" s="47">
        <v>13</v>
      </c>
      <c r="R13" s="47">
        <v>14</v>
      </c>
      <c r="S13" s="47">
        <v>15</v>
      </c>
      <c r="T13" s="47">
        <v>16</v>
      </c>
      <c r="U13" s="47">
        <v>17</v>
      </c>
      <c r="V13" s="47">
        <v>18</v>
      </c>
      <c r="W13" s="47">
        <v>19</v>
      </c>
      <c r="X13" s="47">
        <v>20</v>
      </c>
      <c r="Y13" s="47">
        <v>21</v>
      </c>
      <c r="Z13" s="47">
        <v>22</v>
      </c>
      <c r="AA13" s="47">
        <v>23</v>
      </c>
      <c r="AB13" s="47">
        <v>24</v>
      </c>
      <c r="AC13" s="47">
        <v>25</v>
      </c>
      <c r="AD13" s="47">
        <v>26</v>
      </c>
      <c r="AE13" s="47">
        <v>27</v>
      </c>
      <c r="AF13" s="31"/>
    </row>
    <row r="14" spans="2:32" ht="21.75" customHeight="1">
      <c r="B14" s="29"/>
      <c r="C14" s="323" t="s">
        <v>526</v>
      </c>
      <c r="D14" s="323"/>
      <c r="E14" s="154">
        <v>11</v>
      </c>
      <c r="F14" s="47">
        <v>1.16</v>
      </c>
      <c r="G14" s="47">
        <v>1.35</v>
      </c>
      <c r="H14" s="47">
        <v>1.57</v>
      </c>
      <c r="I14" s="47">
        <v>1.73</v>
      </c>
      <c r="J14" s="47">
        <v>1.9</v>
      </c>
      <c r="K14" s="47">
        <v>2.03</v>
      </c>
      <c r="L14" s="47">
        <v>2.17</v>
      </c>
      <c r="M14" s="47">
        <v>2.32</v>
      </c>
      <c r="N14" s="47">
        <v>2.48</v>
      </c>
      <c r="O14" s="47">
        <v>2.65</v>
      </c>
      <c r="P14" s="47">
        <v>2.84</v>
      </c>
      <c r="Q14" s="47">
        <v>3.04</v>
      </c>
      <c r="R14" s="47">
        <v>3.25</v>
      </c>
      <c r="S14" s="47">
        <v>3.48</v>
      </c>
      <c r="T14" s="47">
        <v>3.72</v>
      </c>
      <c r="U14" s="47">
        <v>3.98</v>
      </c>
      <c r="V14" s="47">
        <v>4.26</v>
      </c>
      <c r="W14" s="47">
        <v>4.56</v>
      </c>
      <c r="X14" s="47">
        <v>4.88</v>
      </c>
      <c r="Y14" s="47">
        <v>5.22</v>
      </c>
      <c r="Z14" s="47">
        <v>5.59</v>
      </c>
      <c r="AA14" s="47">
        <v>5.98</v>
      </c>
      <c r="AB14" s="47">
        <v>6.4</v>
      </c>
      <c r="AC14" s="47">
        <v>6.85</v>
      </c>
      <c r="AD14" s="47">
        <v>7.33</v>
      </c>
      <c r="AE14" s="47">
        <v>7.84</v>
      </c>
      <c r="AF14" s="31"/>
    </row>
    <row r="15" spans="2:32" ht="21.75" customHeight="1">
      <c r="B15" s="29"/>
      <c r="C15" s="51" t="s">
        <v>263</v>
      </c>
      <c r="D15" s="48" t="s">
        <v>527</v>
      </c>
      <c r="E15" s="48" t="s">
        <v>528</v>
      </c>
      <c r="F15" s="48" t="s">
        <v>528</v>
      </c>
      <c r="G15" s="48" t="s">
        <v>528</v>
      </c>
      <c r="H15" s="48" t="s">
        <v>528</v>
      </c>
      <c r="I15" s="48" t="s">
        <v>528</v>
      </c>
      <c r="J15" s="48" t="s">
        <v>528</v>
      </c>
      <c r="K15" s="48" t="s">
        <v>528</v>
      </c>
      <c r="L15" s="48" t="s">
        <v>528</v>
      </c>
      <c r="M15" s="48" t="s">
        <v>528</v>
      </c>
      <c r="N15" s="48" t="s">
        <v>528</v>
      </c>
      <c r="O15" s="48" t="s">
        <v>528</v>
      </c>
      <c r="P15" s="48" t="s">
        <v>528</v>
      </c>
      <c r="Q15" s="48" t="s">
        <v>528</v>
      </c>
      <c r="R15" s="48" t="s">
        <v>528</v>
      </c>
      <c r="S15" s="48" t="s">
        <v>528</v>
      </c>
      <c r="T15" s="48" t="s">
        <v>528</v>
      </c>
      <c r="U15" s="48" t="s">
        <v>528</v>
      </c>
      <c r="V15" s="48" t="s">
        <v>528</v>
      </c>
      <c r="W15" s="48" t="s">
        <v>528</v>
      </c>
      <c r="X15" s="48" t="s">
        <v>528</v>
      </c>
      <c r="Y15" s="48" t="s">
        <v>528</v>
      </c>
      <c r="Z15" s="48" t="s">
        <v>528</v>
      </c>
      <c r="AA15" s="48" t="s">
        <v>528</v>
      </c>
      <c r="AB15" s="48" t="s">
        <v>528</v>
      </c>
      <c r="AC15" s="48" t="s">
        <v>528</v>
      </c>
      <c r="AD15" s="48" t="s">
        <v>528</v>
      </c>
      <c r="AE15" s="48" t="s">
        <v>528</v>
      </c>
      <c r="AF15" s="31"/>
    </row>
    <row r="16" spans="2:32" ht="12" customHeight="1">
      <c r="B16" s="29"/>
      <c r="C16" s="40">
        <v>1</v>
      </c>
      <c r="D16" s="38" t="s">
        <v>529</v>
      </c>
      <c r="E16" s="155"/>
      <c r="F16" s="155"/>
      <c r="G16" s="155"/>
      <c r="H16" s="155"/>
      <c r="I16" s="155"/>
      <c r="J16" s="155"/>
      <c r="K16" s="155"/>
      <c r="L16" s="155"/>
      <c r="M16" s="38"/>
      <c r="N16" s="38"/>
      <c r="O16" s="38" t="s">
        <v>528</v>
      </c>
      <c r="P16" s="38" t="s">
        <v>528</v>
      </c>
      <c r="Q16" s="38" t="s">
        <v>528</v>
      </c>
      <c r="R16" s="38" t="s">
        <v>528</v>
      </c>
      <c r="S16" s="38" t="s">
        <v>528</v>
      </c>
      <c r="T16" s="38" t="s">
        <v>528</v>
      </c>
      <c r="U16" s="38" t="s">
        <v>528</v>
      </c>
      <c r="V16" s="38" t="s">
        <v>528</v>
      </c>
      <c r="W16" s="38" t="s">
        <v>528</v>
      </c>
      <c r="X16" s="38" t="s">
        <v>528</v>
      </c>
      <c r="Y16" s="38" t="s">
        <v>528</v>
      </c>
      <c r="Z16" s="38" t="s">
        <v>528</v>
      </c>
      <c r="AA16" s="38" t="s">
        <v>528</v>
      </c>
      <c r="AB16" s="38" t="s">
        <v>528</v>
      </c>
      <c r="AC16" s="38" t="s">
        <v>528</v>
      </c>
      <c r="AD16" s="38" t="s">
        <v>528</v>
      </c>
      <c r="AE16" s="38" t="s">
        <v>528</v>
      </c>
      <c r="AF16" s="31"/>
    </row>
    <row r="17" spans="2:32" ht="12" customHeight="1">
      <c r="B17" s="29"/>
      <c r="C17" s="41">
        <v>2</v>
      </c>
      <c r="D17" s="36" t="s">
        <v>530</v>
      </c>
      <c r="E17" s="36"/>
      <c r="F17" s="36"/>
      <c r="G17" s="36"/>
      <c r="H17" s="36"/>
      <c r="I17" s="156"/>
      <c r="J17" s="156"/>
      <c r="K17" s="156"/>
      <c r="L17" s="36"/>
      <c r="M17" s="36"/>
      <c r="N17" s="36"/>
      <c r="O17" s="36" t="s">
        <v>528</v>
      </c>
      <c r="P17" s="36" t="s">
        <v>528</v>
      </c>
      <c r="Q17" s="36" t="s">
        <v>528</v>
      </c>
      <c r="R17" s="36" t="s">
        <v>528</v>
      </c>
      <c r="S17" s="36" t="s">
        <v>528</v>
      </c>
      <c r="T17" s="36" t="s">
        <v>528</v>
      </c>
      <c r="U17" s="36" t="s">
        <v>528</v>
      </c>
      <c r="V17" s="36" t="s">
        <v>528</v>
      </c>
      <c r="W17" s="36" t="s">
        <v>528</v>
      </c>
      <c r="X17" s="36" t="s">
        <v>528</v>
      </c>
      <c r="Y17" s="36" t="s">
        <v>528</v>
      </c>
      <c r="Z17" s="36" t="s">
        <v>528</v>
      </c>
      <c r="AA17" s="36" t="s">
        <v>528</v>
      </c>
      <c r="AB17" s="36" t="s">
        <v>528</v>
      </c>
      <c r="AC17" s="36" t="s">
        <v>528</v>
      </c>
      <c r="AD17" s="36" t="s">
        <v>528</v>
      </c>
      <c r="AE17" s="36" t="s">
        <v>528</v>
      </c>
      <c r="AF17" s="31"/>
    </row>
    <row r="18" spans="2:32" ht="12" customHeight="1">
      <c r="B18" s="29"/>
      <c r="C18" s="325">
        <v>3</v>
      </c>
      <c r="D18" s="322" t="s">
        <v>531</v>
      </c>
      <c r="E18" s="322"/>
      <c r="F18" s="322"/>
      <c r="G18" s="322"/>
      <c r="H18" s="322"/>
      <c r="I18" s="322"/>
      <c r="J18" s="322"/>
      <c r="K18" s="321"/>
      <c r="L18" s="321"/>
      <c r="M18" s="321"/>
      <c r="N18" s="322"/>
      <c r="O18" s="322" t="s">
        <v>528</v>
      </c>
      <c r="P18" s="322" t="s">
        <v>528</v>
      </c>
      <c r="Q18" s="322" t="s">
        <v>528</v>
      </c>
      <c r="R18" s="322" t="s">
        <v>528</v>
      </c>
      <c r="S18" s="322" t="s">
        <v>528</v>
      </c>
      <c r="T18" s="322" t="s">
        <v>528</v>
      </c>
      <c r="U18" s="322" t="s">
        <v>528</v>
      </c>
      <c r="V18" s="322" t="s">
        <v>528</v>
      </c>
      <c r="W18" s="322" t="s">
        <v>528</v>
      </c>
      <c r="X18" s="322" t="s">
        <v>528</v>
      </c>
      <c r="Y18" s="322" t="s">
        <v>528</v>
      </c>
      <c r="Z18" s="322" t="s">
        <v>528</v>
      </c>
      <c r="AA18" s="322" t="s">
        <v>528</v>
      </c>
      <c r="AB18" s="322" t="s">
        <v>528</v>
      </c>
      <c r="AC18" s="322" t="s">
        <v>528</v>
      </c>
      <c r="AD18" s="322" t="s">
        <v>528</v>
      </c>
      <c r="AE18" s="322" t="s">
        <v>528</v>
      </c>
      <c r="AF18" s="31"/>
    </row>
    <row r="19" spans="2:32" ht="12" customHeight="1">
      <c r="B19" s="29"/>
      <c r="C19" s="325"/>
      <c r="D19" s="322"/>
      <c r="E19" s="322"/>
      <c r="F19" s="322"/>
      <c r="G19" s="322"/>
      <c r="H19" s="322"/>
      <c r="I19" s="322"/>
      <c r="J19" s="322"/>
      <c r="K19" s="321"/>
      <c r="L19" s="321"/>
      <c r="M19" s="321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1"/>
    </row>
    <row r="20" spans="2:32" ht="12" customHeight="1">
      <c r="B20" s="29"/>
      <c r="C20" s="42">
        <v>4</v>
      </c>
      <c r="D20" s="39" t="s">
        <v>532</v>
      </c>
      <c r="E20" s="39"/>
      <c r="F20" s="39"/>
      <c r="G20" s="39"/>
      <c r="H20" s="39"/>
      <c r="I20" s="39"/>
      <c r="J20" s="39"/>
      <c r="K20" s="157"/>
      <c r="L20" s="157"/>
      <c r="M20" s="157"/>
      <c r="N20" s="157"/>
      <c r="O20" s="39" t="s">
        <v>528</v>
      </c>
      <c r="P20" s="39" t="s">
        <v>528</v>
      </c>
      <c r="Q20" s="39" t="s">
        <v>528</v>
      </c>
      <c r="R20" s="39" t="s">
        <v>528</v>
      </c>
      <c r="S20" s="39" t="s">
        <v>528</v>
      </c>
      <c r="T20" s="39" t="s">
        <v>528</v>
      </c>
      <c r="U20" s="39" t="s">
        <v>528</v>
      </c>
      <c r="V20" s="39" t="s">
        <v>528</v>
      </c>
      <c r="W20" s="39" t="s">
        <v>528</v>
      </c>
      <c r="X20" s="39" t="s">
        <v>528</v>
      </c>
      <c r="Y20" s="39" t="s">
        <v>528</v>
      </c>
      <c r="Z20" s="39" t="s">
        <v>528</v>
      </c>
      <c r="AA20" s="39" t="s">
        <v>528</v>
      </c>
      <c r="AB20" s="39" t="s">
        <v>528</v>
      </c>
      <c r="AC20" s="39" t="s">
        <v>528</v>
      </c>
      <c r="AD20" s="39" t="s">
        <v>528</v>
      </c>
      <c r="AE20" s="39" t="s">
        <v>528</v>
      </c>
      <c r="AF20" s="31"/>
    </row>
    <row r="21" spans="2:32" ht="12" customHeight="1">
      <c r="B21" s="29"/>
      <c r="C21" s="318" t="s">
        <v>533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"/>
    </row>
    <row r="22" spans="2:32" ht="12" customHeight="1">
      <c r="B22" s="29"/>
      <c r="C22" s="43">
        <v>5</v>
      </c>
      <c r="D22" s="38" t="s">
        <v>534</v>
      </c>
      <c r="E22" s="38" t="s">
        <v>528</v>
      </c>
      <c r="F22" s="38" t="s">
        <v>528</v>
      </c>
      <c r="G22" s="38" t="s">
        <v>528</v>
      </c>
      <c r="H22" s="38" t="s">
        <v>528</v>
      </c>
      <c r="I22" s="38" t="s">
        <v>528</v>
      </c>
      <c r="J22" s="38" t="s">
        <v>528</v>
      </c>
      <c r="K22" s="38" t="s">
        <v>528</v>
      </c>
      <c r="L22" s="38" t="s">
        <v>528</v>
      </c>
      <c r="M22" s="38" t="s">
        <v>528</v>
      </c>
      <c r="N22" s="155"/>
      <c r="O22" s="155"/>
      <c r="P22" s="155"/>
      <c r="Q22" s="155"/>
      <c r="R22" s="38"/>
      <c r="S22" s="38"/>
      <c r="T22" s="38"/>
      <c r="U22" s="38"/>
      <c r="V22" s="38"/>
      <c r="W22" s="38" t="s">
        <v>528</v>
      </c>
      <c r="X22" s="38" t="s">
        <v>528</v>
      </c>
      <c r="Y22" s="38" t="s">
        <v>528</v>
      </c>
      <c r="Z22" s="38" t="s">
        <v>528</v>
      </c>
      <c r="AA22" s="38" t="s">
        <v>528</v>
      </c>
      <c r="AB22" s="38" t="s">
        <v>528</v>
      </c>
      <c r="AC22" s="38" t="s">
        <v>528</v>
      </c>
      <c r="AD22" s="38" t="s">
        <v>528</v>
      </c>
      <c r="AE22" s="38" t="s">
        <v>528</v>
      </c>
      <c r="AF22" s="31"/>
    </row>
    <row r="23" spans="2:32" ht="12" customHeight="1">
      <c r="B23" s="29"/>
      <c r="C23" s="44" t="s">
        <v>548</v>
      </c>
      <c r="D23" s="36" t="s">
        <v>535</v>
      </c>
      <c r="E23" s="36" t="s">
        <v>528</v>
      </c>
      <c r="F23" s="36" t="s">
        <v>528</v>
      </c>
      <c r="G23" s="36" t="s">
        <v>528</v>
      </c>
      <c r="H23" s="36" t="s">
        <v>528</v>
      </c>
      <c r="I23" s="36" t="s">
        <v>528</v>
      </c>
      <c r="J23" s="36" t="s">
        <v>528</v>
      </c>
      <c r="K23" s="36" t="s">
        <v>528</v>
      </c>
      <c r="L23" s="36" t="s">
        <v>528</v>
      </c>
      <c r="M23" s="36" t="s">
        <v>528</v>
      </c>
      <c r="N23" s="36"/>
      <c r="O23" s="36"/>
      <c r="P23" s="36"/>
      <c r="Q23" s="156"/>
      <c r="R23" s="156"/>
      <c r="S23" s="156"/>
      <c r="T23" s="156"/>
      <c r="U23" s="36"/>
      <c r="V23" s="36"/>
      <c r="W23" s="36" t="s">
        <v>528</v>
      </c>
      <c r="X23" s="36" t="s">
        <v>528</v>
      </c>
      <c r="Y23" s="36" t="s">
        <v>528</v>
      </c>
      <c r="Z23" s="36" t="s">
        <v>528</v>
      </c>
      <c r="AA23" s="36" t="s">
        <v>528</v>
      </c>
      <c r="AB23" s="36" t="s">
        <v>528</v>
      </c>
      <c r="AC23" s="36" t="s">
        <v>528</v>
      </c>
      <c r="AD23" s="36" t="s">
        <v>528</v>
      </c>
      <c r="AE23" s="36" t="s">
        <v>528</v>
      </c>
      <c r="AF23" s="31"/>
    </row>
    <row r="24" spans="2:32" ht="24" customHeight="1">
      <c r="B24" s="29"/>
      <c r="C24" s="45" t="s">
        <v>549</v>
      </c>
      <c r="D24" s="39" t="s">
        <v>536</v>
      </c>
      <c r="E24" s="39" t="s">
        <v>528</v>
      </c>
      <c r="F24" s="39" t="s">
        <v>528</v>
      </c>
      <c r="G24" s="39" t="s">
        <v>528</v>
      </c>
      <c r="H24" s="39" t="s">
        <v>528</v>
      </c>
      <c r="I24" s="39" t="s">
        <v>528</v>
      </c>
      <c r="J24" s="39" t="s">
        <v>528</v>
      </c>
      <c r="K24" s="39" t="s">
        <v>528</v>
      </c>
      <c r="L24" s="39" t="s">
        <v>528</v>
      </c>
      <c r="M24" s="39" t="s">
        <v>528</v>
      </c>
      <c r="N24" s="39"/>
      <c r="O24" s="39"/>
      <c r="P24" s="39"/>
      <c r="Q24" s="39"/>
      <c r="R24" s="39"/>
      <c r="S24" s="157"/>
      <c r="T24" s="157"/>
      <c r="U24" s="157"/>
      <c r="V24" s="157"/>
      <c r="W24" s="39" t="s">
        <v>528</v>
      </c>
      <c r="X24" s="39" t="s">
        <v>528</v>
      </c>
      <c r="Y24" s="39" t="s">
        <v>528</v>
      </c>
      <c r="Z24" s="39" t="s">
        <v>528</v>
      </c>
      <c r="AA24" s="39" t="s">
        <v>528</v>
      </c>
      <c r="AB24" s="39" t="s">
        <v>528</v>
      </c>
      <c r="AC24" s="39" t="s">
        <v>528</v>
      </c>
      <c r="AD24" s="39" t="s">
        <v>528</v>
      </c>
      <c r="AE24" s="39" t="s">
        <v>528</v>
      </c>
      <c r="AF24" s="31"/>
    </row>
    <row r="25" spans="2:32" ht="24" customHeight="1">
      <c r="B25" s="29"/>
      <c r="C25" s="323" t="s">
        <v>246</v>
      </c>
      <c r="D25" s="323"/>
      <c r="E25" s="47">
        <v>1</v>
      </c>
      <c r="F25" s="47">
        <v>2</v>
      </c>
      <c r="G25" s="47">
        <v>3</v>
      </c>
      <c r="H25" s="47">
        <v>4</v>
      </c>
      <c r="I25" s="47">
        <v>5</v>
      </c>
      <c r="J25" s="47">
        <v>6</v>
      </c>
      <c r="K25" s="47">
        <v>7</v>
      </c>
      <c r="L25" s="47">
        <v>8</v>
      </c>
      <c r="M25" s="47">
        <v>9</v>
      </c>
      <c r="N25" s="47">
        <v>10</v>
      </c>
      <c r="O25" s="47">
        <v>11</v>
      </c>
      <c r="P25" s="47">
        <v>12</v>
      </c>
      <c r="Q25" s="47">
        <v>13</v>
      </c>
      <c r="R25" s="47">
        <v>14</v>
      </c>
      <c r="S25" s="47">
        <v>15</v>
      </c>
      <c r="T25" s="47">
        <v>16</v>
      </c>
      <c r="U25" s="47">
        <v>17</v>
      </c>
      <c r="V25" s="47">
        <v>18</v>
      </c>
      <c r="W25" s="47">
        <v>19</v>
      </c>
      <c r="X25" s="47">
        <v>20</v>
      </c>
      <c r="Y25" s="47">
        <v>21</v>
      </c>
      <c r="Z25" s="47">
        <v>22</v>
      </c>
      <c r="AA25" s="47">
        <v>23</v>
      </c>
      <c r="AB25" s="47">
        <v>24</v>
      </c>
      <c r="AC25" s="47">
        <v>25</v>
      </c>
      <c r="AD25" s="47">
        <v>26</v>
      </c>
      <c r="AE25" s="47">
        <v>27</v>
      </c>
      <c r="AF25" s="31"/>
    </row>
    <row r="26" spans="2:32" ht="24" customHeight="1">
      <c r="B26" s="29"/>
      <c r="C26" s="323" t="s">
        <v>526</v>
      </c>
      <c r="D26" s="323"/>
      <c r="E26" s="154">
        <v>1</v>
      </c>
      <c r="F26" s="47">
        <v>1.16</v>
      </c>
      <c r="G26" s="47">
        <v>1.35</v>
      </c>
      <c r="H26" s="47">
        <v>1.57</v>
      </c>
      <c r="I26" s="47">
        <v>1.73</v>
      </c>
      <c r="J26" s="47">
        <v>1.9</v>
      </c>
      <c r="K26" s="47">
        <v>2.03</v>
      </c>
      <c r="L26" s="47">
        <v>2.17</v>
      </c>
      <c r="M26" s="47">
        <v>2.32</v>
      </c>
      <c r="N26" s="47">
        <v>2.48</v>
      </c>
      <c r="O26" s="47">
        <v>2.65</v>
      </c>
      <c r="P26" s="47">
        <v>2.84</v>
      </c>
      <c r="Q26" s="47">
        <v>3.04</v>
      </c>
      <c r="R26" s="47">
        <v>3.25</v>
      </c>
      <c r="S26" s="47">
        <v>3.48</v>
      </c>
      <c r="T26" s="47">
        <v>3.72</v>
      </c>
      <c r="U26" s="47">
        <v>3.98</v>
      </c>
      <c r="V26" s="47">
        <v>4.26</v>
      </c>
      <c r="W26" s="47">
        <v>4.56</v>
      </c>
      <c r="X26" s="47">
        <v>4.88</v>
      </c>
      <c r="Y26" s="47">
        <v>5.22</v>
      </c>
      <c r="Z26" s="47">
        <v>5.59</v>
      </c>
      <c r="AA26" s="47">
        <v>5.98</v>
      </c>
      <c r="AB26" s="47">
        <v>6.4</v>
      </c>
      <c r="AC26" s="47">
        <v>6.85</v>
      </c>
      <c r="AD26" s="47">
        <v>7.33</v>
      </c>
      <c r="AE26" s="47">
        <v>7.84</v>
      </c>
      <c r="AF26" s="31"/>
    </row>
    <row r="27" spans="2:32" ht="24" customHeight="1">
      <c r="B27" s="29"/>
      <c r="C27" s="51" t="s">
        <v>263</v>
      </c>
      <c r="D27" s="48" t="s">
        <v>527</v>
      </c>
      <c r="E27" s="48" t="s">
        <v>528</v>
      </c>
      <c r="F27" s="48" t="s">
        <v>528</v>
      </c>
      <c r="G27" s="48" t="s">
        <v>528</v>
      </c>
      <c r="H27" s="48" t="s">
        <v>528</v>
      </c>
      <c r="I27" s="48" t="s">
        <v>528</v>
      </c>
      <c r="J27" s="48" t="s">
        <v>528</v>
      </c>
      <c r="K27" s="48" t="s">
        <v>528</v>
      </c>
      <c r="L27" s="48" t="s">
        <v>528</v>
      </c>
      <c r="M27" s="48" t="s">
        <v>528</v>
      </c>
      <c r="N27" s="48" t="s">
        <v>528</v>
      </c>
      <c r="O27" s="48" t="s">
        <v>528</v>
      </c>
      <c r="P27" s="48" t="s">
        <v>528</v>
      </c>
      <c r="Q27" s="48" t="s">
        <v>528</v>
      </c>
      <c r="R27" s="48" t="s">
        <v>528</v>
      </c>
      <c r="S27" s="48" t="s">
        <v>528</v>
      </c>
      <c r="T27" s="48" t="s">
        <v>528</v>
      </c>
      <c r="U27" s="48" t="s">
        <v>528</v>
      </c>
      <c r="V27" s="48" t="s">
        <v>528</v>
      </c>
      <c r="W27" s="48" t="s">
        <v>528</v>
      </c>
      <c r="X27" s="48" t="s">
        <v>528</v>
      </c>
      <c r="Y27" s="48" t="s">
        <v>528</v>
      </c>
      <c r="Z27" s="48" t="s">
        <v>528</v>
      </c>
      <c r="AA27" s="48" t="s">
        <v>528</v>
      </c>
      <c r="AB27" s="48" t="s">
        <v>528</v>
      </c>
      <c r="AC27" s="48" t="s">
        <v>528</v>
      </c>
      <c r="AD27" s="48" t="s">
        <v>528</v>
      </c>
      <c r="AE27" s="48" t="s">
        <v>528</v>
      </c>
      <c r="AF27" s="31"/>
    </row>
    <row r="28" spans="2:32" ht="12" customHeight="1">
      <c r="B28" s="29"/>
      <c r="C28" s="318" t="s">
        <v>537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"/>
    </row>
    <row r="29" spans="2:32" ht="12" customHeight="1">
      <c r="B29" s="29"/>
      <c r="C29" s="46" t="s">
        <v>550</v>
      </c>
      <c r="D29" s="38" t="s">
        <v>538</v>
      </c>
      <c r="E29" s="38" t="s">
        <v>528</v>
      </c>
      <c r="F29" s="38" t="s">
        <v>528</v>
      </c>
      <c r="G29" s="38" t="s">
        <v>528</v>
      </c>
      <c r="H29" s="38" t="s">
        <v>528</v>
      </c>
      <c r="I29" s="38" t="s">
        <v>528</v>
      </c>
      <c r="J29" s="38" t="s">
        <v>528</v>
      </c>
      <c r="K29" s="38" t="s">
        <v>528</v>
      </c>
      <c r="L29" s="38" t="s">
        <v>528</v>
      </c>
      <c r="M29" s="38" t="s">
        <v>528</v>
      </c>
      <c r="N29" s="38" t="s">
        <v>528</v>
      </c>
      <c r="O29" s="38" t="s">
        <v>528</v>
      </c>
      <c r="P29" s="38" t="s">
        <v>528</v>
      </c>
      <c r="Q29" s="38" t="s">
        <v>528</v>
      </c>
      <c r="R29" s="38" t="s">
        <v>528</v>
      </c>
      <c r="S29" s="155"/>
      <c r="T29" s="155"/>
      <c r="U29" s="155"/>
      <c r="V29" s="155"/>
      <c r="W29" s="38"/>
      <c r="X29" s="38"/>
      <c r="Y29" s="38" t="s">
        <v>528</v>
      </c>
      <c r="Z29" s="38" t="s">
        <v>528</v>
      </c>
      <c r="AA29" s="38" t="s">
        <v>528</v>
      </c>
      <c r="AB29" s="38" t="s">
        <v>528</v>
      </c>
      <c r="AC29" s="38" t="s">
        <v>528</v>
      </c>
      <c r="AD29" s="38" t="s">
        <v>528</v>
      </c>
      <c r="AE29" s="38" t="s">
        <v>528</v>
      </c>
      <c r="AF29" s="31"/>
    </row>
    <row r="30" spans="2:32" ht="12" customHeight="1">
      <c r="B30" s="29"/>
      <c r="C30" s="44" t="s">
        <v>551</v>
      </c>
      <c r="D30" s="36" t="s">
        <v>539</v>
      </c>
      <c r="E30" s="36" t="s">
        <v>528</v>
      </c>
      <c r="F30" s="36" t="s">
        <v>528</v>
      </c>
      <c r="G30" s="36" t="s">
        <v>528</v>
      </c>
      <c r="H30" s="36" t="s">
        <v>528</v>
      </c>
      <c r="I30" s="36" t="s">
        <v>528</v>
      </c>
      <c r="J30" s="36" t="s">
        <v>528</v>
      </c>
      <c r="K30" s="36" t="s">
        <v>528</v>
      </c>
      <c r="L30" s="36" t="s">
        <v>528</v>
      </c>
      <c r="M30" s="36" t="s">
        <v>528</v>
      </c>
      <c r="N30" s="36" t="s">
        <v>528</v>
      </c>
      <c r="O30" s="36" t="s">
        <v>528</v>
      </c>
      <c r="P30" s="36" t="s">
        <v>528</v>
      </c>
      <c r="Q30" s="36" t="s">
        <v>528</v>
      </c>
      <c r="R30" s="36" t="s">
        <v>528</v>
      </c>
      <c r="S30" s="36"/>
      <c r="T30" s="156"/>
      <c r="U30" s="156"/>
      <c r="V30" s="156"/>
      <c r="W30" s="156"/>
      <c r="X30" s="36"/>
      <c r="Y30" s="36" t="s">
        <v>528</v>
      </c>
      <c r="Z30" s="36" t="s">
        <v>528</v>
      </c>
      <c r="AA30" s="36" t="s">
        <v>528</v>
      </c>
      <c r="AB30" s="36" t="s">
        <v>528</v>
      </c>
      <c r="AC30" s="36" t="s">
        <v>528</v>
      </c>
      <c r="AD30" s="36" t="s">
        <v>528</v>
      </c>
      <c r="AE30" s="36" t="s">
        <v>528</v>
      </c>
      <c r="AF30" s="31"/>
    </row>
    <row r="31" spans="2:32" ht="12" customHeight="1">
      <c r="B31" s="29"/>
      <c r="C31" s="44" t="s">
        <v>552</v>
      </c>
      <c r="D31" s="36" t="s">
        <v>540</v>
      </c>
      <c r="E31" s="36" t="s">
        <v>528</v>
      </c>
      <c r="F31" s="36" t="s">
        <v>528</v>
      </c>
      <c r="G31" s="36" t="s">
        <v>528</v>
      </c>
      <c r="H31" s="36" t="s">
        <v>528</v>
      </c>
      <c r="I31" s="36" t="s">
        <v>528</v>
      </c>
      <c r="J31" s="36" t="s">
        <v>528</v>
      </c>
      <c r="K31" s="36" t="s">
        <v>528</v>
      </c>
      <c r="L31" s="36" t="s">
        <v>528</v>
      </c>
      <c r="M31" s="36" t="s">
        <v>528</v>
      </c>
      <c r="N31" s="36" t="s">
        <v>528</v>
      </c>
      <c r="O31" s="36" t="s">
        <v>528</v>
      </c>
      <c r="P31" s="36" t="s">
        <v>528</v>
      </c>
      <c r="Q31" s="36" t="s">
        <v>528</v>
      </c>
      <c r="R31" s="36" t="s">
        <v>528</v>
      </c>
      <c r="S31" s="36"/>
      <c r="T31" s="36"/>
      <c r="U31" s="156"/>
      <c r="V31" s="156"/>
      <c r="W31" s="156"/>
      <c r="X31" s="156"/>
      <c r="Y31" s="36" t="s">
        <v>528</v>
      </c>
      <c r="Z31" s="36" t="s">
        <v>528</v>
      </c>
      <c r="AA31" s="36" t="s">
        <v>528</v>
      </c>
      <c r="AB31" s="36" t="s">
        <v>528</v>
      </c>
      <c r="AC31" s="36" t="s">
        <v>528</v>
      </c>
      <c r="AD31" s="36" t="s">
        <v>528</v>
      </c>
      <c r="AE31" s="36" t="s">
        <v>528</v>
      </c>
      <c r="AF31" s="31"/>
    </row>
    <row r="32" spans="2:32" ht="24" customHeight="1">
      <c r="B32" s="29"/>
      <c r="C32" s="45" t="s">
        <v>553</v>
      </c>
      <c r="D32" s="39" t="s">
        <v>541</v>
      </c>
      <c r="E32" s="39" t="s">
        <v>528</v>
      </c>
      <c r="F32" s="39" t="s">
        <v>528</v>
      </c>
      <c r="G32" s="39" t="s">
        <v>528</v>
      </c>
      <c r="H32" s="39" t="s">
        <v>528</v>
      </c>
      <c r="I32" s="39" t="s">
        <v>528</v>
      </c>
      <c r="J32" s="39" t="s">
        <v>528</v>
      </c>
      <c r="K32" s="39" t="s">
        <v>528</v>
      </c>
      <c r="L32" s="39" t="s">
        <v>528</v>
      </c>
      <c r="M32" s="39" t="s">
        <v>528</v>
      </c>
      <c r="N32" s="39" t="s">
        <v>528</v>
      </c>
      <c r="O32" s="39" t="s">
        <v>528</v>
      </c>
      <c r="P32" s="39" t="s">
        <v>528</v>
      </c>
      <c r="Q32" s="39" t="s">
        <v>528</v>
      </c>
      <c r="R32" s="39" t="s">
        <v>528</v>
      </c>
      <c r="S32" s="157"/>
      <c r="T32" s="157"/>
      <c r="U32" s="157"/>
      <c r="V32" s="157"/>
      <c r="W32" s="157"/>
      <c r="X32" s="157"/>
      <c r="Y32" s="39" t="s">
        <v>528</v>
      </c>
      <c r="Z32" s="39" t="s">
        <v>528</v>
      </c>
      <c r="AA32" s="39" t="s">
        <v>528</v>
      </c>
      <c r="AB32" s="39" t="s">
        <v>528</v>
      </c>
      <c r="AC32" s="39" t="s">
        <v>528</v>
      </c>
      <c r="AD32" s="39" t="s">
        <v>528</v>
      </c>
      <c r="AE32" s="39" t="s">
        <v>528</v>
      </c>
      <c r="AF32" s="31"/>
    </row>
    <row r="33" spans="2:32" ht="12" customHeight="1">
      <c r="B33" s="29"/>
      <c r="C33" s="318" t="s">
        <v>542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"/>
    </row>
    <row r="34" spans="2:32" ht="12" customHeight="1">
      <c r="B34" s="29"/>
      <c r="C34" s="46" t="s">
        <v>554</v>
      </c>
      <c r="D34" s="38" t="s">
        <v>543</v>
      </c>
      <c r="E34" s="38" t="s">
        <v>528</v>
      </c>
      <c r="F34" s="38" t="s">
        <v>528</v>
      </c>
      <c r="G34" s="38" t="s">
        <v>528</v>
      </c>
      <c r="H34" s="38" t="s">
        <v>528</v>
      </c>
      <c r="I34" s="38" t="s">
        <v>528</v>
      </c>
      <c r="J34" s="38" t="s">
        <v>528</v>
      </c>
      <c r="K34" s="38" t="s">
        <v>528</v>
      </c>
      <c r="L34" s="38" t="s">
        <v>528</v>
      </c>
      <c r="M34" s="38" t="s">
        <v>528</v>
      </c>
      <c r="N34" s="38" t="s">
        <v>528</v>
      </c>
      <c r="O34" s="38" t="s">
        <v>528</v>
      </c>
      <c r="P34" s="155"/>
      <c r="Q34" s="155"/>
      <c r="R34" s="155"/>
      <c r="S34" s="155"/>
      <c r="T34" s="38"/>
      <c r="U34" s="38"/>
      <c r="V34" s="38"/>
      <c r="W34" s="38"/>
      <c r="X34" s="38"/>
      <c r="Y34" s="38"/>
      <c r="Z34" s="38"/>
      <c r="AA34" s="38" t="s">
        <v>528</v>
      </c>
      <c r="AB34" s="38" t="s">
        <v>528</v>
      </c>
      <c r="AC34" s="38" t="s">
        <v>528</v>
      </c>
      <c r="AD34" s="38" t="s">
        <v>528</v>
      </c>
      <c r="AE34" s="38" t="s">
        <v>528</v>
      </c>
      <c r="AF34" s="31"/>
    </row>
    <row r="35" spans="2:32" ht="12" customHeight="1">
      <c r="B35" s="29"/>
      <c r="C35" s="44" t="s">
        <v>555</v>
      </c>
      <c r="D35" s="36" t="s">
        <v>544</v>
      </c>
      <c r="E35" s="36" t="s">
        <v>528</v>
      </c>
      <c r="F35" s="36" t="s">
        <v>528</v>
      </c>
      <c r="G35" s="36" t="s">
        <v>528</v>
      </c>
      <c r="H35" s="36" t="s">
        <v>528</v>
      </c>
      <c r="I35" s="36" t="s">
        <v>528</v>
      </c>
      <c r="J35" s="36" t="s">
        <v>528</v>
      </c>
      <c r="K35" s="36" t="s">
        <v>528</v>
      </c>
      <c r="L35" s="36" t="s">
        <v>528</v>
      </c>
      <c r="M35" s="36" t="s">
        <v>528</v>
      </c>
      <c r="N35" s="36" t="s">
        <v>528</v>
      </c>
      <c r="O35" s="36" t="s">
        <v>528</v>
      </c>
      <c r="P35" s="36"/>
      <c r="Q35" s="156"/>
      <c r="R35" s="156"/>
      <c r="S35" s="156"/>
      <c r="T35" s="156"/>
      <c r="U35" s="36"/>
      <c r="V35" s="36"/>
      <c r="W35" s="36"/>
      <c r="X35" s="36"/>
      <c r="Y35" s="36"/>
      <c r="Z35" s="36"/>
      <c r="AA35" s="36" t="s">
        <v>528</v>
      </c>
      <c r="AB35" s="36" t="s">
        <v>528</v>
      </c>
      <c r="AC35" s="36" t="s">
        <v>528</v>
      </c>
      <c r="AD35" s="36" t="s">
        <v>528</v>
      </c>
      <c r="AE35" s="36" t="s">
        <v>528</v>
      </c>
      <c r="AF35" s="31"/>
    </row>
    <row r="36" spans="2:32" ht="12" customHeight="1">
      <c r="B36" s="29"/>
      <c r="C36" s="44" t="s">
        <v>556</v>
      </c>
      <c r="D36" s="36" t="s">
        <v>545</v>
      </c>
      <c r="E36" s="36" t="s">
        <v>528</v>
      </c>
      <c r="F36" s="36" t="s">
        <v>528</v>
      </c>
      <c r="G36" s="36" t="s">
        <v>528</v>
      </c>
      <c r="H36" s="36" t="s">
        <v>528</v>
      </c>
      <c r="I36" s="36" t="s">
        <v>528</v>
      </c>
      <c r="J36" s="36" t="s">
        <v>528</v>
      </c>
      <c r="K36" s="36" t="s">
        <v>528</v>
      </c>
      <c r="L36" s="36" t="s">
        <v>528</v>
      </c>
      <c r="M36" s="36" t="s">
        <v>528</v>
      </c>
      <c r="N36" s="36" t="s">
        <v>528</v>
      </c>
      <c r="O36" s="36" t="s">
        <v>528</v>
      </c>
      <c r="P36" s="36"/>
      <c r="Q36" s="36"/>
      <c r="R36" s="156"/>
      <c r="S36" s="156"/>
      <c r="T36" s="156"/>
      <c r="U36" s="156"/>
      <c r="V36" s="36"/>
      <c r="W36" s="36"/>
      <c r="X36" s="36"/>
      <c r="Y36" s="36"/>
      <c r="Z36" s="36"/>
      <c r="AA36" s="36" t="s">
        <v>528</v>
      </c>
      <c r="AB36" s="36" t="s">
        <v>528</v>
      </c>
      <c r="AC36" s="36" t="s">
        <v>528</v>
      </c>
      <c r="AD36" s="36" t="s">
        <v>528</v>
      </c>
      <c r="AE36" s="36" t="s">
        <v>528</v>
      </c>
      <c r="AF36" s="31"/>
    </row>
    <row r="37" spans="2:32" ht="12" customHeight="1">
      <c r="B37" s="29"/>
      <c r="C37" s="44" t="s">
        <v>557</v>
      </c>
      <c r="D37" s="36" t="s">
        <v>546</v>
      </c>
      <c r="E37" s="36" t="s">
        <v>528</v>
      </c>
      <c r="F37" s="36" t="s">
        <v>528</v>
      </c>
      <c r="G37" s="36" t="s">
        <v>528</v>
      </c>
      <c r="H37" s="36" t="s">
        <v>528</v>
      </c>
      <c r="I37" s="36" t="s">
        <v>528</v>
      </c>
      <c r="J37" s="36" t="s">
        <v>528</v>
      </c>
      <c r="K37" s="36" t="s">
        <v>528</v>
      </c>
      <c r="L37" s="36" t="s">
        <v>528</v>
      </c>
      <c r="M37" s="36" t="s">
        <v>528</v>
      </c>
      <c r="N37" s="36" t="s">
        <v>528</v>
      </c>
      <c r="O37" s="36" t="s">
        <v>528</v>
      </c>
      <c r="P37" s="36"/>
      <c r="Q37" s="36"/>
      <c r="R37" s="36"/>
      <c r="S37" s="36"/>
      <c r="T37" s="156"/>
      <c r="U37" s="156"/>
      <c r="V37" s="156"/>
      <c r="W37" s="156"/>
      <c r="X37" s="36"/>
      <c r="Y37" s="36"/>
      <c r="Z37" s="36"/>
      <c r="AA37" s="36" t="s">
        <v>528</v>
      </c>
      <c r="AB37" s="36" t="s">
        <v>528</v>
      </c>
      <c r="AC37" s="36" t="s">
        <v>528</v>
      </c>
      <c r="AD37" s="36" t="s">
        <v>528</v>
      </c>
      <c r="AE37" s="36" t="s">
        <v>528</v>
      </c>
      <c r="AF37" s="31"/>
    </row>
    <row r="38" spans="2:32" ht="12" customHeight="1">
      <c r="B38" s="29"/>
      <c r="C38" s="49" t="s">
        <v>558</v>
      </c>
      <c r="D38" s="37" t="s">
        <v>547</v>
      </c>
      <c r="E38" s="37" t="s">
        <v>528</v>
      </c>
      <c r="F38" s="37" t="s">
        <v>528</v>
      </c>
      <c r="G38" s="37" t="s">
        <v>528</v>
      </c>
      <c r="H38" s="37" t="s">
        <v>528</v>
      </c>
      <c r="I38" s="37" t="s">
        <v>528</v>
      </c>
      <c r="J38" s="37" t="s">
        <v>528</v>
      </c>
      <c r="K38" s="37" t="s">
        <v>528</v>
      </c>
      <c r="L38" s="37" t="s">
        <v>528</v>
      </c>
      <c r="M38" s="37" t="s">
        <v>528</v>
      </c>
      <c r="N38" s="37" t="s">
        <v>528</v>
      </c>
      <c r="O38" s="37" t="s">
        <v>528</v>
      </c>
      <c r="P38" s="37"/>
      <c r="Q38" s="37"/>
      <c r="R38" s="37"/>
      <c r="S38" s="37"/>
      <c r="T38" s="37"/>
      <c r="U38" s="37"/>
      <c r="V38" s="158"/>
      <c r="W38" s="158"/>
      <c r="X38" s="158"/>
      <c r="Y38" s="158"/>
      <c r="Z38" s="37"/>
      <c r="AA38" s="37" t="s">
        <v>528</v>
      </c>
      <c r="AB38" s="37" t="s">
        <v>528</v>
      </c>
      <c r="AC38" s="37" t="s">
        <v>528</v>
      </c>
      <c r="AD38" s="37" t="s">
        <v>528</v>
      </c>
      <c r="AE38" s="37" t="s">
        <v>528</v>
      </c>
      <c r="AF38" s="31"/>
    </row>
    <row r="39" spans="2:32" ht="12" customHeight="1">
      <c r="B39" s="29"/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31"/>
    </row>
    <row r="40" spans="2:32" ht="12" customHeight="1" thickBot="1">
      <c r="B40" s="32"/>
      <c r="C40" s="33" t="s">
        <v>528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</sheetData>
  <sheetProtection/>
  <mergeCells count="39">
    <mergeCell ref="C25:D25"/>
    <mergeCell ref="C26:D26"/>
    <mergeCell ref="G18:G19"/>
    <mergeCell ref="C18:C19"/>
    <mergeCell ref="D18:D19"/>
    <mergeCell ref="E18:E19"/>
    <mergeCell ref="F18:F19"/>
    <mergeCell ref="P18:P19"/>
    <mergeCell ref="I18:I19"/>
    <mergeCell ref="C13:D13"/>
    <mergeCell ref="C14:D14"/>
    <mergeCell ref="B1:AF1"/>
    <mergeCell ref="V3:AE8"/>
    <mergeCell ref="Y18:Y19"/>
    <mergeCell ref="Z18:Z19"/>
    <mergeCell ref="AA18:AA19"/>
    <mergeCell ref="H18:H19"/>
    <mergeCell ref="V18:V19"/>
    <mergeCell ref="J18:J19"/>
    <mergeCell ref="K18:K19"/>
    <mergeCell ref="M18:M19"/>
    <mergeCell ref="N18:N19"/>
    <mergeCell ref="O18:O19"/>
    <mergeCell ref="Q18:Q19"/>
    <mergeCell ref="R18:R19"/>
    <mergeCell ref="S18:S19"/>
    <mergeCell ref="T18:T19"/>
    <mergeCell ref="U18:U19"/>
    <mergeCell ref="X18:X19"/>
    <mergeCell ref="C33:AE33"/>
    <mergeCell ref="C28:AE28"/>
    <mergeCell ref="C10:AE11"/>
    <mergeCell ref="L18:L19"/>
    <mergeCell ref="C21:AE21"/>
    <mergeCell ref="AC18:AC19"/>
    <mergeCell ref="AD18:AD19"/>
    <mergeCell ref="AE18:AE19"/>
    <mergeCell ref="W18:W19"/>
    <mergeCell ref="AB18:AB19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90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H257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2" width="2.57421875" style="1" customWidth="1"/>
    <col min="3" max="3" width="42.8515625" style="1" customWidth="1"/>
    <col min="4" max="4" width="53.28125" style="1" customWidth="1"/>
    <col min="5" max="5" width="2.57421875" style="1" customWidth="1"/>
    <col min="6" max="16384" width="2.57421875" style="1" customWidth="1"/>
  </cols>
  <sheetData>
    <row r="1" spans="2:8" ht="19.5" customHeight="1" thickBot="1">
      <c r="B1" s="236" t="s">
        <v>626</v>
      </c>
      <c r="C1" s="236"/>
      <c r="D1" s="236"/>
      <c r="E1" s="236"/>
      <c r="F1" s="17"/>
      <c r="G1" s="17"/>
      <c r="H1" s="17"/>
    </row>
    <row r="2" spans="2:5" ht="12" customHeight="1">
      <c r="B2" s="26"/>
      <c r="C2" s="27"/>
      <c r="D2" s="27"/>
      <c r="E2" s="28"/>
    </row>
    <row r="3" spans="2:5" ht="12" customHeight="1">
      <c r="B3" s="29"/>
      <c r="C3" s="30"/>
      <c r="D3" s="338" t="s">
        <v>627</v>
      </c>
      <c r="E3" s="31"/>
    </row>
    <row r="4" spans="2:5" ht="12" customHeight="1">
      <c r="B4" s="29"/>
      <c r="C4" s="30"/>
      <c r="D4" s="338"/>
      <c r="E4" s="31"/>
    </row>
    <row r="5" spans="2:5" ht="12" customHeight="1">
      <c r="B5" s="29"/>
      <c r="C5" s="30"/>
      <c r="D5" s="338"/>
      <c r="E5" s="31"/>
    </row>
    <row r="6" spans="2:5" ht="12" customHeight="1">
      <c r="B6" s="29"/>
      <c r="C6" s="30"/>
      <c r="D6" s="338"/>
      <c r="E6" s="31"/>
    </row>
    <row r="7" spans="2:5" ht="9.75" customHeight="1">
      <c r="B7" s="29"/>
      <c r="C7" s="54"/>
      <c r="D7" s="54"/>
      <c r="E7" s="31"/>
    </row>
    <row r="8" spans="2:5" ht="12.75" customHeight="1">
      <c r="B8" s="29"/>
      <c r="C8" s="319" t="s">
        <v>628</v>
      </c>
      <c r="D8" s="320"/>
      <c r="E8" s="31"/>
    </row>
    <row r="9" spans="2:5" ht="12.75" customHeight="1">
      <c r="B9" s="29"/>
      <c r="C9" s="320"/>
      <c r="D9" s="320"/>
      <c r="E9" s="31"/>
    </row>
    <row r="10" spans="2:5" ht="9.75" customHeight="1">
      <c r="B10" s="29"/>
      <c r="C10" s="84"/>
      <c r="D10" s="84"/>
      <c r="E10" s="31"/>
    </row>
    <row r="11" spans="2:5" ht="12" customHeight="1">
      <c r="B11" s="29"/>
      <c r="C11" s="339" t="s">
        <v>629</v>
      </c>
      <c r="D11" s="339"/>
      <c r="E11" s="31"/>
    </row>
    <row r="12" spans="2:5" ht="24" customHeight="1">
      <c r="B12" s="29"/>
      <c r="C12" s="47" t="s">
        <v>565</v>
      </c>
      <c r="D12" s="47" t="s">
        <v>566</v>
      </c>
      <c r="E12" s="31"/>
    </row>
    <row r="13" spans="2:5" ht="24" customHeight="1">
      <c r="B13" s="29"/>
      <c r="C13" s="38" t="s">
        <v>630</v>
      </c>
      <c r="D13" s="38" t="s">
        <v>567</v>
      </c>
      <c r="E13" s="31"/>
    </row>
    <row r="14" spans="2:5" ht="24" customHeight="1">
      <c r="B14" s="29"/>
      <c r="C14" s="36" t="s">
        <v>631</v>
      </c>
      <c r="D14" s="36" t="s">
        <v>568</v>
      </c>
      <c r="E14" s="31"/>
    </row>
    <row r="15" spans="2:5" ht="32.25" customHeight="1">
      <c r="B15" s="29"/>
      <c r="C15" s="36" t="s">
        <v>632</v>
      </c>
      <c r="D15" s="36" t="s">
        <v>569</v>
      </c>
      <c r="E15" s="31"/>
    </row>
    <row r="16" spans="2:5" ht="22.5" customHeight="1">
      <c r="B16" s="29"/>
      <c r="C16" s="334" t="s">
        <v>633</v>
      </c>
      <c r="D16" s="334" t="s">
        <v>645</v>
      </c>
      <c r="E16" s="31"/>
    </row>
    <row r="17" spans="2:5" ht="20.25" customHeight="1">
      <c r="B17" s="29"/>
      <c r="C17" s="334"/>
      <c r="D17" s="334"/>
      <c r="E17" s="31"/>
    </row>
    <row r="18" spans="2:5" ht="34.5" customHeight="1">
      <c r="B18" s="29"/>
      <c r="C18" s="334"/>
      <c r="D18" s="334"/>
      <c r="E18" s="31"/>
    </row>
    <row r="19" spans="2:5" ht="21.75" customHeight="1">
      <c r="B19" s="29"/>
      <c r="C19" s="334" t="s">
        <v>634</v>
      </c>
      <c r="D19" s="334" t="s">
        <v>646</v>
      </c>
      <c r="E19" s="31"/>
    </row>
    <row r="20" spans="2:5" ht="24" customHeight="1">
      <c r="B20" s="29"/>
      <c r="C20" s="334"/>
      <c r="D20" s="334"/>
      <c r="E20" s="31"/>
    </row>
    <row r="21" spans="2:5" ht="24" customHeight="1">
      <c r="B21" s="29"/>
      <c r="C21" s="36" t="s">
        <v>635</v>
      </c>
      <c r="D21" s="36" t="s">
        <v>570</v>
      </c>
      <c r="E21" s="31"/>
    </row>
    <row r="22" spans="2:5" ht="27.75" customHeight="1">
      <c r="B22" s="29"/>
      <c r="C22" s="341" t="s">
        <v>636</v>
      </c>
      <c r="D22" s="341" t="s">
        <v>53</v>
      </c>
      <c r="E22" s="31"/>
    </row>
    <row r="23" spans="2:5" ht="27.75" customHeight="1">
      <c r="B23" s="29"/>
      <c r="C23" s="342"/>
      <c r="D23" s="342"/>
      <c r="E23" s="31"/>
    </row>
    <row r="24" spans="2:5" ht="22.5" customHeight="1">
      <c r="B24" s="29"/>
      <c r="C24" s="334" t="s">
        <v>637</v>
      </c>
      <c r="D24" s="334" t="s">
        <v>647</v>
      </c>
      <c r="E24" s="31"/>
    </row>
    <row r="25" spans="2:5" ht="22.5" customHeight="1">
      <c r="B25" s="29"/>
      <c r="C25" s="334"/>
      <c r="D25" s="334"/>
      <c r="E25" s="31"/>
    </row>
    <row r="26" spans="2:5" ht="15" customHeight="1">
      <c r="B26" s="29"/>
      <c r="C26" s="36" t="s">
        <v>638</v>
      </c>
      <c r="D26" s="36" t="s">
        <v>54</v>
      </c>
      <c r="E26" s="31"/>
    </row>
    <row r="27" spans="2:5" ht="24" customHeight="1">
      <c r="B27" s="29"/>
      <c r="C27" s="36" t="s">
        <v>639</v>
      </c>
      <c r="D27" s="36" t="s">
        <v>648</v>
      </c>
      <c r="E27" s="31"/>
    </row>
    <row r="28" spans="2:5" ht="36" customHeight="1">
      <c r="B28" s="29"/>
      <c r="C28" s="36" t="s">
        <v>640</v>
      </c>
      <c r="D28" s="36" t="s">
        <v>55</v>
      </c>
      <c r="E28" s="31"/>
    </row>
    <row r="29" spans="2:5" ht="21.75" customHeight="1">
      <c r="B29" s="29"/>
      <c r="C29" s="334" t="s">
        <v>641</v>
      </c>
      <c r="D29" s="334" t="s">
        <v>649</v>
      </c>
      <c r="E29" s="31"/>
    </row>
    <row r="30" spans="2:5" ht="21.75" customHeight="1">
      <c r="B30" s="29"/>
      <c r="C30" s="334"/>
      <c r="D30" s="334"/>
      <c r="E30" s="31"/>
    </row>
    <row r="31" spans="2:5" ht="21.75" customHeight="1">
      <c r="B31" s="29"/>
      <c r="C31" s="334"/>
      <c r="D31" s="334"/>
      <c r="E31" s="31"/>
    </row>
    <row r="32" spans="2:5" ht="36" customHeight="1">
      <c r="B32" s="29"/>
      <c r="C32" s="36" t="s">
        <v>642</v>
      </c>
      <c r="D32" s="36" t="s">
        <v>650</v>
      </c>
      <c r="E32" s="31"/>
    </row>
    <row r="33" spans="2:5" ht="24" customHeight="1">
      <c r="B33" s="29"/>
      <c r="C33" s="334" t="s">
        <v>643</v>
      </c>
      <c r="D33" s="334" t="s">
        <v>651</v>
      </c>
      <c r="E33" s="31"/>
    </row>
    <row r="34" spans="2:5" ht="22.5" customHeight="1">
      <c r="B34" s="29"/>
      <c r="C34" s="334"/>
      <c r="D34" s="334"/>
      <c r="E34" s="31"/>
    </row>
    <row r="35" spans="2:5" ht="36" customHeight="1">
      <c r="B35" s="29"/>
      <c r="C35" s="37" t="s">
        <v>644</v>
      </c>
      <c r="D35" s="37" t="s">
        <v>56</v>
      </c>
      <c r="E35" s="31"/>
    </row>
    <row r="36" spans="2:5" ht="7.5" customHeight="1">
      <c r="B36" s="29"/>
      <c r="C36" s="94" t="s">
        <v>528</v>
      </c>
      <c r="D36" s="95"/>
      <c r="E36" s="31"/>
    </row>
    <row r="37" spans="2:5" ht="10.5" customHeight="1">
      <c r="B37" s="29"/>
      <c r="C37" s="340" t="s">
        <v>77</v>
      </c>
      <c r="D37" s="340"/>
      <c r="E37" s="31"/>
    </row>
    <row r="38" spans="2:5" ht="10.5" customHeight="1">
      <c r="B38" s="29"/>
      <c r="C38" s="340"/>
      <c r="D38" s="340"/>
      <c r="E38" s="31"/>
    </row>
    <row r="39" spans="2:5" ht="10.5" customHeight="1">
      <c r="B39" s="29"/>
      <c r="C39" s="340"/>
      <c r="D39" s="340"/>
      <c r="E39" s="31"/>
    </row>
    <row r="40" spans="2:5" ht="10.5" customHeight="1">
      <c r="B40" s="29"/>
      <c r="C40" s="340"/>
      <c r="D40" s="340"/>
      <c r="E40" s="31"/>
    </row>
    <row r="41" spans="2:5" ht="10.5" customHeight="1">
      <c r="B41" s="29"/>
      <c r="C41" s="340"/>
      <c r="D41" s="340"/>
      <c r="E41" s="31"/>
    </row>
    <row r="42" spans="2:5" ht="10.5" customHeight="1">
      <c r="B42" s="29"/>
      <c r="C42" s="340"/>
      <c r="D42" s="340"/>
      <c r="E42" s="31"/>
    </row>
    <row r="43" spans="2:5" ht="10.5" customHeight="1">
      <c r="B43" s="29"/>
      <c r="C43" s="340"/>
      <c r="D43" s="340"/>
      <c r="E43" s="31"/>
    </row>
    <row r="44" spans="2:5" ht="11.25" customHeight="1">
      <c r="B44" s="29"/>
      <c r="C44" s="94"/>
      <c r="D44" s="94"/>
      <c r="E44" s="31"/>
    </row>
    <row r="45" spans="2:5" ht="12" customHeight="1">
      <c r="B45" s="29"/>
      <c r="C45" s="339" t="s">
        <v>78</v>
      </c>
      <c r="D45" s="339"/>
      <c r="E45" s="31"/>
    </row>
    <row r="46" spans="2:5" ht="12" customHeight="1">
      <c r="B46" s="29"/>
      <c r="C46" s="94" t="s">
        <v>528</v>
      </c>
      <c r="D46" s="95"/>
      <c r="E46" s="31"/>
    </row>
    <row r="47" spans="2:5" ht="24" customHeight="1">
      <c r="B47" s="29"/>
      <c r="C47" s="47" t="s">
        <v>565</v>
      </c>
      <c r="D47" s="47" t="s">
        <v>566</v>
      </c>
      <c r="E47" s="31"/>
    </row>
    <row r="48" spans="2:5" ht="19.5" customHeight="1">
      <c r="B48" s="29"/>
      <c r="C48" s="333" t="s">
        <v>79</v>
      </c>
      <c r="D48" s="333" t="s">
        <v>57</v>
      </c>
      <c r="E48" s="31"/>
    </row>
    <row r="49" spans="2:5" ht="19.5" customHeight="1">
      <c r="B49" s="29"/>
      <c r="C49" s="334"/>
      <c r="D49" s="334"/>
      <c r="E49" s="31"/>
    </row>
    <row r="50" spans="2:5" ht="24" customHeight="1">
      <c r="B50" s="29"/>
      <c r="C50" s="36" t="s">
        <v>80</v>
      </c>
      <c r="D50" s="36" t="s">
        <v>58</v>
      </c>
      <c r="E50" s="31"/>
    </row>
    <row r="51" spans="2:5" ht="28.5" customHeight="1">
      <c r="B51" s="29"/>
      <c r="C51" s="334" t="s">
        <v>81</v>
      </c>
      <c r="D51" s="334" t="s">
        <v>217</v>
      </c>
      <c r="E51" s="31"/>
    </row>
    <row r="52" spans="2:5" ht="28.5" customHeight="1">
      <c r="B52" s="29"/>
      <c r="C52" s="334"/>
      <c r="D52" s="334"/>
      <c r="E52" s="31"/>
    </row>
    <row r="53" spans="2:5" ht="33.75" customHeight="1">
      <c r="B53" s="29"/>
      <c r="C53" s="36" t="s">
        <v>630</v>
      </c>
      <c r="D53" s="36" t="s">
        <v>218</v>
      </c>
      <c r="E53" s="31"/>
    </row>
    <row r="54" spans="2:5" ht="33.75" customHeight="1">
      <c r="B54" s="29"/>
      <c r="C54" s="334" t="s">
        <v>82</v>
      </c>
      <c r="D54" s="334" t="s">
        <v>219</v>
      </c>
      <c r="E54" s="31"/>
    </row>
    <row r="55" spans="2:5" ht="24" customHeight="1">
      <c r="B55" s="29"/>
      <c r="C55" s="334"/>
      <c r="D55" s="334"/>
      <c r="E55" s="31"/>
    </row>
    <row r="56" spans="2:5" ht="24" customHeight="1">
      <c r="B56" s="29"/>
      <c r="C56" s="334" t="s">
        <v>83</v>
      </c>
      <c r="D56" s="334" t="s">
        <v>220</v>
      </c>
      <c r="E56" s="31"/>
    </row>
    <row r="57" spans="2:5" ht="24" customHeight="1">
      <c r="B57" s="29"/>
      <c r="C57" s="334"/>
      <c r="D57" s="334"/>
      <c r="E57" s="31"/>
    </row>
    <row r="58" spans="2:5" ht="29.25" customHeight="1">
      <c r="B58" s="29"/>
      <c r="C58" s="334"/>
      <c r="D58" s="334"/>
      <c r="E58" s="31"/>
    </row>
    <row r="59" spans="2:5" ht="24" customHeight="1">
      <c r="B59" s="122"/>
      <c r="C59" s="36" t="s">
        <v>84</v>
      </c>
      <c r="D59" s="36" t="s">
        <v>221</v>
      </c>
      <c r="E59" s="123"/>
    </row>
    <row r="60" spans="2:5" ht="24" customHeight="1">
      <c r="B60" s="128"/>
      <c r="C60" s="36" t="s">
        <v>85</v>
      </c>
      <c r="D60" s="36" t="s">
        <v>222</v>
      </c>
      <c r="E60" s="129"/>
    </row>
    <row r="61" spans="2:5" ht="24" customHeight="1">
      <c r="B61" s="29"/>
      <c r="C61" s="36" t="s">
        <v>636</v>
      </c>
      <c r="D61" s="36" t="s">
        <v>223</v>
      </c>
      <c r="E61" s="31"/>
    </row>
    <row r="62" spans="2:5" s="121" customFormat="1" ht="73.5">
      <c r="B62" s="126"/>
      <c r="C62" s="120" t="s">
        <v>86</v>
      </c>
      <c r="D62" s="120" t="s">
        <v>108</v>
      </c>
      <c r="E62" s="127"/>
    </row>
    <row r="63" spans="2:5" s="121" customFormat="1" ht="31.5">
      <c r="B63" s="126"/>
      <c r="C63" s="115"/>
      <c r="D63" s="115" t="s">
        <v>604</v>
      </c>
      <c r="E63" s="127"/>
    </row>
    <row r="64" spans="2:5" s="121" customFormat="1" ht="63">
      <c r="B64" s="126"/>
      <c r="C64" s="115"/>
      <c r="D64" s="115" t="s">
        <v>605</v>
      </c>
      <c r="E64" s="127"/>
    </row>
    <row r="65" spans="2:5" s="121" customFormat="1" ht="21">
      <c r="B65" s="126"/>
      <c r="C65" s="115"/>
      <c r="D65" s="115" t="s">
        <v>606</v>
      </c>
      <c r="E65" s="127"/>
    </row>
    <row r="66" spans="2:5" s="121" customFormat="1" ht="21">
      <c r="B66" s="126"/>
      <c r="C66" s="115"/>
      <c r="D66" s="115" t="s">
        <v>607</v>
      </c>
      <c r="E66" s="127"/>
    </row>
    <row r="67" spans="2:5" s="121" customFormat="1" ht="21">
      <c r="B67" s="126"/>
      <c r="C67" s="115"/>
      <c r="D67" s="115" t="s">
        <v>608</v>
      </c>
      <c r="E67" s="127"/>
    </row>
    <row r="68" spans="2:5" s="121" customFormat="1" ht="39.75" customHeight="1">
      <c r="B68" s="126"/>
      <c r="C68" s="115"/>
      <c r="D68" s="115" t="s">
        <v>109</v>
      </c>
      <c r="E68" s="127"/>
    </row>
    <row r="69" spans="2:5" s="121" customFormat="1" ht="21">
      <c r="B69" s="126"/>
      <c r="C69" s="119"/>
      <c r="D69" s="119" t="s">
        <v>609</v>
      </c>
      <c r="E69" s="127"/>
    </row>
    <row r="70" spans="2:5" s="121" customFormat="1" ht="31.5">
      <c r="B70" s="126"/>
      <c r="C70" s="120"/>
      <c r="D70" s="120" t="s">
        <v>610</v>
      </c>
      <c r="E70" s="127"/>
    </row>
    <row r="71" spans="2:5" s="121" customFormat="1" ht="66" customHeight="1">
      <c r="B71" s="126"/>
      <c r="C71" s="114"/>
      <c r="D71" s="114" t="s">
        <v>250</v>
      </c>
      <c r="E71" s="127"/>
    </row>
    <row r="72" spans="2:5" s="121" customFormat="1" ht="10.5">
      <c r="B72" s="126"/>
      <c r="C72" s="134"/>
      <c r="D72" s="134" t="s">
        <v>251</v>
      </c>
      <c r="E72" s="127"/>
    </row>
    <row r="73" spans="2:5" s="121" customFormat="1" ht="31.5">
      <c r="B73" s="126"/>
      <c r="C73" s="115"/>
      <c r="D73" s="113" t="s">
        <v>252</v>
      </c>
      <c r="E73" s="127"/>
    </row>
    <row r="74" spans="2:5" s="121" customFormat="1" ht="21">
      <c r="B74" s="126"/>
      <c r="C74" s="115"/>
      <c r="D74" s="113" t="s">
        <v>253</v>
      </c>
      <c r="E74" s="127"/>
    </row>
    <row r="75" spans="2:5" s="121" customFormat="1" ht="63.75" customHeight="1">
      <c r="B75" s="126"/>
      <c r="C75" s="119"/>
      <c r="D75" s="119" t="s">
        <v>110</v>
      </c>
      <c r="E75" s="127"/>
    </row>
    <row r="76" spans="2:5" s="121" customFormat="1" ht="77.25" customHeight="1">
      <c r="B76" s="126"/>
      <c r="C76" s="120" t="s">
        <v>87</v>
      </c>
      <c r="D76" s="118" t="s">
        <v>254</v>
      </c>
      <c r="E76" s="127"/>
    </row>
    <row r="77" spans="2:5" s="121" customFormat="1" ht="10.5">
      <c r="B77" s="126"/>
      <c r="C77" s="115"/>
      <c r="D77" s="115" t="s">
        <v>255</v>
      </c>
      <c r="E77" s="127"/>
    </row>
    <row r="78" spans="2:5" s="121" customFormat="1" ht="35.25" customHeight="1">
      <c r="B78" s="126"/>
      <c r="C78" s="115"/>
      <c r="D78" s="115" t="s">
        <v>256</v>
      </c>
      <c r="E78" s="127"/>
    </row>
    <row r="79" spans="2:5" s="121" customFormat="1" ht="54" customHeight="1">
      <c r="B79" s="126"/>
      <c r="C79" s="115"/>
      <c r="D79" s="113" t="s">
        <v>111</v>
      </c>
      <c r="E79" s="127"/>
    </row>
    <row r="80" spans="2:5" s="121" customFormat="1" ht="42">
      <c r="B80" s="126"/>
      <c r="C80" s="115"/>
      <c r="D80" s="115" t="s">
        <v>257</v>
      </c>
      <c r="E80" s="127"/>
    </row>
    <row r="81" spans="2:5" s="121" customFormat="1" ht="103.5" customHeight="1">
      <c r="B81" s="126"/>
      <c r="C81" s="115"/>
      <c r="D81" s="115" t="s">
        <v>112</v>
      </c>
      <c r="E81" s="127"/>
    </row>
    <row r="82" spans="2:5" s="121" customFormat="1" ht="31.5">
      <c r="B82" s="126"/>
      <c r="C82" s="115"/>
      <c r="D82" s="115" t="s">
        <v>258</v>
      </c>
      <c r="E82" s="127"/>
    </row>
    <row r="83" spans="2:5" s="121" customFormat="1" ht="42">
      <c r="B83" s="126"/>
      <c r="C83" s="115"/>
      <c r="D83" s="115" t="s">
        <v>259</v>
      </c>
      <c r="E83" s="127"/>
    </row>
    <row r="84" spans="2:5" s="121" customFormat="1" ht="21">
      <c r="B84" s="126"/>
      <c r="C84" s="115"/>
      <c r="D84" s="115" t="s">
        <v>260</v>
      </c>
      <c r="E84" s="127"/>
    </row>
    <row r="85" spans="2:5" s="121" customFormat="1" ht="31.5">
      <c r="B85" s="126"/>
      <c r="C85" s="119"/>
      <c r="D85" s="119" t="s">
        <v>261</v>
      </c>
      <c r="E85" s="127"/>
    </row>
    <row r="86" spans="2:5" s="121" customFormat="1" ht="193.5" customHeight="1">
      <c r="B86" s="126"/>
      <c r="C86" s="120"/>
      <c r="D86" s="120" t="s">
        <v>293</v>
      </c>
      <c r="E86" s="127"/>
    </row>
    <row r="87" spans="2:5" s="121" customFormat="1" ht="42">
      <c r="B87" s="126"/>
      <c r="C87" s="114"/>
      <c r="D87" s="114" t="s">
        <v>294</v>
      </c>
      <c r="E87" s="127"/>
    </row>
    <row r="88" spans="2:5" s="121" customFormat="1" ht="63">
      <c r="B88" s="126"/>
      <c r="C88" s="134"/>
      <c r="D88" s="134" t="s">
        <v>295</v>
      </c>
      <c r="E88" s="127"/>
    </row>
    <row r="89" spans="2:5" s="121" customFormat="1" ht="40.5" customHeight="1">
      <c r="B89" s="126"/>
      <c r="C89" s="115"/>
      <c r="D89" s="115" t="s">
        <v>296</v>
      </c>
      <c r="E89" s="127"/>
    </row>
    <row r="90" spans="2:5" s="121" customFormat="1" ht="52.5">
      <c r="B90" s="126"/>
      <c r="C90" s="115"/>
      <c r="D90" s="113" t="s">
        <v>113</v>
      </c>
      <c r="E90" s="127"/>
    </row>
    <row r="91" spans="2:5" s="121" customFormat="1" ht="31.5">
      <c r="B91" s="126"/>
      <c r="C91" s="115"/>
      <c r="D91" s="113" t="s">
        <v>114</v>
      </c>
      <c r="E91" s="127"/>
    </row>
    <row r="92" spans="2:5" s="121" customFormat="1" ht="42">
      <c r="B92" s="126"/>
      <c r="C92" s="115"/>
      <c r="D92" s="115" t="s">
        <v>297</v>
      </c>
      <c r="E92" s="127"/>
    </row>
    <row r="93" spans="2:5" s="121" customFormat="1" ht="42">
      <c r="B93" s="126"/>
      <c r="C93" s="115"/>
      <c r="D93" s="115" t="s">
        <v>298</v>
      </c>
      <c r="E93" s="127"/>
    </row>
    <row r="94" spans="2:5" s="121" customFormat="1" ht="12" customHeight="1">
      <c r="B94" s="126"/>
      <c r="C94" s="115"/>
      <c r="D94" s="115" t="s">
        <v>299</v>
      </c>
      <c r="E94" s="127"/>
    </row>
    <row r="95" spans="2:5" s="121" customFormat="1" ht="10.5">
      <c r="B95" s="126"/>
      <c r="C95" s="115"/>
      <c r="D95" s="115" t="s">
        <v>300</v>
      </c>
      <c r="E95" s="127"/>
    </row>
    <row r="96" spans="2:5" s="121" customFormat="1" ht="31.5">
      <c r="B96" s="126"/>
      <c r="C96" s="115"/>
      <c r="D96" s="115" t="s">
        <v>301</v>
      </c>
      <c r="E96" s="127"/>
    </row>
    <row r="97" spans="2:5" s="121" customFormat="1" ht="42">
      <c r="B97" s="126"/>
      <c r="C97" s="115"/>
      <c r="D97" s="115" t="s">
        <v>302</v>
      </c>
      <c r="E97" s="127"/>
    </row>
    <row r="98" spans="2:5" s="121" customFormat="1" ht="25.5" customHeight="1">
      <c r="B98" s="126"/>
      <c r="C98" s="115"/>
      <c r="D98" s="113" t="s">
        <v>115</v>
      </c>
      <c r="E98" s="127"/>
    </row>
    <row r="99" spans="2:5" s="121" customFormat="1" ht="31.5">
      <c r="B99" s="126"/>
      <c r="C99" s="115"/>
      <c r="D99" s="115" t="s">
        <v>303</v>
      </c>
      <c r="E99" s="127"/>
    </row>
    <row r="100" spans="2:5" s="121" customFormat="1" ht="43.5" customHeight="1">
      <c r="B100" s="126"/>
      <c r="C100" s="115"/>
      <c r="D100" s="115" t="s">
        <v>304</v>
      </c>
      <c r="E100" s="127"/>
    </row>
    <row r="101" spans="2:5" s="121" customFormat="1" ht="199.5">
      <c r="B101" s="126"/>
      <c r="C101" s="115"/>
      <c r="D101" s="115" t="s">
        <v>573</v>
      </c>
      <c r="E101" s="127"/>
    </row>
    <row r="102" spans="2:5" s="121" customFormat="1" ht="52.5">
      <c r="B102" s="126"/>
      <c r="C102" s="115"/>
      <c r="D102" s="115" t="s">
        <v>574</v>
      </c>
      <c r="E102" s="127"/>
    </row>
    <row r="103" spans="2:5" s="121" customFormat="1" ht="63">
      <c r="B103" s="126"/>
      <c r="C103" s="115"/>
      <c r="D103" s="115" t="s">
        <v>575</v>
      </c>
      <c r="E103" s="127"/>
    </row>
    <row r="104" spans="2:5" s="121" customFormat="1" ht="36" customHeight="1">
      <c r="B104" s="126"/>
      <c r="C104" s="114"/>
      <c r="D104" s="168" t="s">
        <v>576</v>
      </c>
      <c r="E104" s="127"/>
    </row>
    <row r="105" spans="2:5" s="121" customFormat="1" ht="44.25" customHeight="1">
      <c r="B105" s="126"/>
      <c r="C105" s="134" t="s">
        <v>88</v>
      </c>
      <c r="D105" s="134" t="s">
        <v>577</v>
      </c>
      <c r="E105" s="127"/>
    </row>
    <row r="106" spans="2:5" s="121" customFormat="1" ht="66" customHeight="1">
      <c r="B106" s="126"/>
      <c r="C106" s="115"/>
      <c r="D106" s="113" t="s">
        <v>224</v>
      </c>
      <c r="E106" s="127"/>
    </row>
    <row r="107" spans="2:5" s="121" customFormat="1" ht="73.5">
      <c r="B107" s="126"/>
      <c r="C107" s="115"/>
      <c r="D107" s="113" t="s">
        <v>116</v>
      </c>
      <c r="E107" s="127"/>
    </row>
    <row r="108" spans="2:5" s="121" customFormat="1" ht="52.5" customHeight="1">
      <c r="B108" s="126"/>
      <c r="C108" s="115"/>
      <c r="D108" s="115" t="s">
        <v>578</v>
      </c>
      <c r="E108" s="127"/>
    </row>
    <row r="109" spans="2:5" s="121" customFormat="1" ht="55.5" customHeight="1">
      <c r="B109" s="126"/>
      <c r="C109" s="115"/>
      <c r="D109" s="113" t="s">
        <v>59</v>
      </c>
      <c r="E109" s="127"/>
    </row>
    <row r="110" spans="2:5" s="121" customFormat="1" ht="42">
      <c r="B110" s="126"/>
      <c r="C110" s="115"/>
      <c r="D110" s="115" t="s">
        <v>60</v>
      </c>
      <c r="E110" s="127"/>
    </row>
    <row r="111" spans="2:5" s="121" customFormat="1" ht="48" customHeight="1">
      <c r="B111" s="126"/>
      <c r="C111" s="115"/>
      <c r="D111" s="113" t="s">
        <v>225</v>
      </c>
      <c r="E111" s="127"/>
    </row>
    <row r="112" spans="2:5" s="121" customFormat="1" ht="22.5" customHeight="1">
      <c r="B112" s="126"/>
      <c r="C112" s="119"/>
      <c r="D112" s="119" t="s">
        <v>215</v>
      </c>
      <c r="E112" s="127"/>
    </row>
    <row r="113" spans="2:5" s="121" customFormat="1" ht="21">
      <c r="B113" s="126"/>
      <c r="C113" s="327" t="s">
        <v>89</v>
      </c>
      <c r="D113" s="117" t="s">
        <v>216</v>
      </c>
      <c r="E113" s="127"/>
    </row>
    <row r="114" spans="2:5" s="121" customFormat="1" ht="52.5">
      <c r="B114" s="126"/>
      <c r="C114" s="327"/>
      <c r="D114" s="117" t="s">
        <v>64</v>
      </c>
      <c r="E114" s="127"/>
    </row>
    <row r="115" spans="2:5" s="121" customFormat="1" ht="21">
      <c r="B115" s="126"/>
      <c r="C115" s="327" t="s">
        <v>90</v>
      </c>
      <c r="D115" s="117" t="s">
        <v>65</v>
      </c>
      <c r="E115" s="127"/>
    </row>
    <row r="116" spans="2:5" s="121" customFormat="1" ht="21">
      <c r="B116" s="126"/>
      <c r="C116" s="327"/>
      <c r="D116" s="117" t="s">
        <v>117</v>
      </c>
      <c r="E116" s="127"/>
    </row>
    <row r="117" spans="2:5" s="121" customFormat="1" ht="21">
      <c r="B117" s="126"/>
      <c r="C117" s="327"/>
      <c r="D117" s="117" t="s">
        <v>66</v>
      </c>
      <c r="E117" s="127"/>
    </row>
    <row r="118" spans="2:5" s="121" customFormat="1" ht="63">
      <c r="B118" s="126"/>
      <c r="C118" s="117" t="s">
        <v>91</v>
      </c>
      <c r="D118" s="117" t="s">
        <v>118</v>
      </c>
      <c r="E118" s="127"/>
    </row>
    <row r="119" spans="2:5" s="121" customFormat="1" ht="21">
      <c r="B119" s="126"/>
      <c r="C119" s="117" t="s">
        <v>92</v>
      </c>
      <c r="D119" s="117" t="s">
        <v>141</v>
      </c>
      <c r="E119" s="127"/>
    </row>
    <row r="120" spans="2:5" s="121" customFormat="1" ht="79.5" customHeight="1">
      <c r="B120" s="126"/>
      <c r="C120" s="327" t="s">
        <v>93</v>
      </c>
      <c r="D120" s="118" t="s">
        <v>119</v>
      </c>
      <c r="E120" s="127"/>
    </row>
    <row r="121" spans="2:5" s="121" customFormat="1" ht="31.5">
      <c r="B121" s="126"/>
      <c r="C121" s="327"/>
      <c r="D121" s="115" t="s">
        <v>67</v>
      </c>
      <c r="E121" s="127"/>
    </row>
    <row r="122" spans="2:5" s="121" customFormat="1" ht="21">
      <c r="B122" s="126"/>
      <c r="C122" s="327"/>
      <c r="D122" s="119" t="s">
        <v>68</v>
      </c>
      <c r="E122" s="127"/>
    </row>
    <row r="123" spans="2:5" s="121" customFormat="1" ht="10.5">
      <c r="B123" s="126"/>
      <c r="C123" s="118" t="s">
        <v>94</v>
      </c>
      <c r="D123" s="335" t="s">
        <v>143</v>
      </c>
      <c r="E123" s="127"/>
    </row>
    <row r="124" spans="2:5" s="121" customFormat="1" ht="10.5">
      <c r="B124" s="126"/>
      <c r="C124" s="114" t="s">
        <v>69</v>
      </c>
      <c r="D124" s="336"/>
      <c r="E124" s="127"/>
    </row>
    <row r="125" spans="2:5" s="121" customFormat="1" ht="64.5" customHeight="1">
      <c r="B125" s="126"/>
      <c r="C125" s="169" t="s">
        <v>95</v>
      </c>
      <c r="D125" s="337"/>
      <c r="E125" s="127"/>
    </row>
    <row r="126" spans="2:5" s="121" customFormat="1" ht="13.5" customHeight="1">
      <c r="B126" s="126"/>
      <c r="C126" s="117" t="s">
        <v>96</v>
      </c>
      <c r="D126" s="117" t="s">
        <v>144</v>
      </c>
      <c r="E126" s="127"/>
    </row>
    <row r="127" spans="2:5" s="121" customFormat="1" ht="21">
      <c r="B127" s="126"/>
      <c r="C127" s="117" t="s">
        <v>97</v>
      </c>
      <c r="D127" s="117" t="s">
        <v>145</v>
      </c>
      <c r="E127" s="127"/>
    </row>
    <row r="128" spans="2:5" s="121" customFormat="1" ht="10.5">
      <c r="B128" s="126"/>
      <c r="C128" s="117" t="s">
        <v>98</v>
      </c>
      <c r="D128" s="117" t="s">
        <v>146</v>
      </c>
      <c r="E128" s="127"/>
    </row>
    <row r="129" spans="2:5" s="121" customFormat="1" ht="43.5" customHeight="1">
      <c r="B129" s="126"/>
      <c r="C129" s="117" t="s">
        <v>99</v>
      </c>
      <c r="D129" s="116" t="s">
        <v>148</v>
      </c>
      <c r="E129" s="127"/>
    </row>
    <row r="130" spans="2:5" s="121" customFormat="1" ht="24" customHeight="1">
      <c r="B130" s="126"/>
      <c r="C130" s="120" t="s">
        <v>100</v>
      </c>
      <c r="D130" s="326" t="s">
        <v>120</v>
      </c>
      <c r="E130" s="127"/>
    </row>
    <row r="131" spans="2:5" s="121" customFormat="1" ht="21">
      <c r="B131" s="126"/>
      <c r="C131" s="115" t="s">
        <v>101</v>
      </c>
      <c r="D131" s="327"/>
      <c r="E131" s="127"/>
    </row>
    <row r="132" spans="2:5" s="121" customFormat="1" ht="21.75" customHeight="1">
      <c r="B132" s="126"/>
      <c r="C132" s="119" t="s">
        <v>102</v>
      </c>
      <c r="D132" s="327"/>
      <c r="E132" s="127"/>
    </row>
    <row r="133" spans="2:5" s="121" customFormat="1" ht="39" customHeight="1">
      <c r="B133" s="126"/>
      <c r="C133" s="117" t="s">
        <v>103</v>
      </c>
      <c r="D133" s="116" t="s">
        <v>149</v>
      </c>
      <c r="E133" s="127"/>
    </row>
    <row r="134" spans="2:5" s="121" customFormat="1" ht="36" customHeight="1">
      <c r="B134" s="126"/>
      <c r="C134" s="117" t="s">
        <v>104</v>
      </c>
      <c r="D134" s="116" t="s">
        <v>121</v>
      </c>
      <c r="E134" s="127"/>
    </row>
    <row r="135" spans="2:5" s="121" customFormat="1" ht="21">
      <c r="B135" s="126"/>
      <c r="C135" s="117" t="s">
        <v>105</v>
      </c>
      <c r="D135" s="117" t="s">
        <v>150</v>
      </c>
      <c r="E135" s="127"/>
    </row>
    <row r="136" spans="2:5" s="121" customFormat="1" ht="54" customHeight="1">
      <c r="B136" s="126"/>
      <c r="C136" s="117" t="s">
        <v>643</v>
      </c>
      <c r="D136" s="117" t="s">
        <v>122</v>
      </c>
      <c r="E136" s="127"/>
    </row>
    <row r="137" spans="2:5" s="121" customFormat="1" ht="21">
      <c r="B137" s="126"/>
      <c r="C137" s="120" t="s">
        <v>106</v>
      </c>
      <c r="D137" s="327" t="s">
        <v>123</v>
      </c>
      <c r="E137" s="127"/>
    </row>
    <row r="138" spans="2:5" s="121" customFormat="1" ht="39" customHeight="1">
      <c r="B138" s="126"/>
      <c r="C138" s="114" t="s">
        <v>107</v>
      </c>
      <c r="D138" s="328"/>
      <c r="E138" s="127"/>
    </row>
    <row r="139" spans="2:5" ht="7.5" customHeight="1">
      <c r="B139" s="29"/>
      <c r="C139" s="94" t="s">
        <v>528</v>
      </c>
      <c r="D139" s="95"/>
      <c r="E139" s="31"/>
    </row>
    <row r="140" spans="2:5" ht="9.75" customHeight="1">
      <c r="B140" s="29"/>
      <c r="C140" s="96" t="s">
        <v>151</v>
      </c>
      <c r="D140" s="96"/>
      <c r="E140" s="31"/>
    </row>
    <row r="141" spans="2:5" ht="10.5" customHeight="1">
      <c r="B141" s="29"/>
      <c r="C141" s="340" t="s">
        <v>124</v>
      </c>
      <c r="D141" s="340"/>
      <c r="E141" s="31"/>
    </row>
    <row r="142" spans="2:5" ht="10.5" customHeight="1">
      <c r="B142" s="29"/>
      <c r="C142" s="340"/>
      <c r="D142" s="340"/>
      <c r="E142" s="31"/>
    </row>
    <row r="143" spans="2:5" ht="10.5" customHeight="1">
      <c r="B143" s="29"/>
      <c r="C143" s="340"/>
      <c r="D143" s="340"/>
      <c r="E143" s="31"/>
    </row>
    <row r="144" spans="2:5" ht="10.5" customHeight="1">
      <c r="B144" s="29"/>
      <c r="C144" s="340"/>
      <c r="D144" s="340"/>
      <c r="E144" s="31"/>
    </row>
    <row r="145" spans="2:5" ht="10.5" customHeight="1">
      <c r="B145" s="29"/>
      <c r="C145" s="340"/>
      <c r="D145" s="340"/>
      <c r="E145" s="31"/>
    </row>
    <row r="146" spans="2:5" ht="10.5" customHeight="1">
      <c r="B146" s="29"/>
      <c r="C146" s="159" t="s">
        <v>125</v>
      </c>
      <c r="D146" s="160"/>
      <c r="E146" s="31"/>
    </row>
    <row r="147" spans="2:5" ht="7.5" customHeight="1">
      <c r="B147" s="29"/>
      <c r="C147" s="94" t="s">
        <v>528</v>
      </c>
      <c r="D147" s="95"/>
      <c r="E147" s="31"/>
    </row>
    <row r="148" spans="2:5" ht="7.5" customHeight="1">
      <c r="B148" s="29"/>
      <c r="C148" s="94"/>
      <c r="D148" s="95"/>
      <c r="E148" s="31"/>
    </row>
    <row r="149" spans="2:5" ht="7.5" customHeight="1">
      <c r="B149" s="29"/>
      <c r="C149" s="94"/>
      <c r="D149" s="95"/>
      <c r="E149" s="31"/>
    </row>
    <row r="150" spans="2:5" ht="12" customHeight="1">
      <c r="B150" s="29"/>
      <c r="C150" s="339" t="s">
        <v>126</v>
      </c>
      <c r="D150" s="339"/>
      <c r="E150" s="31"/>
    </row>
    <row r="151" spans="2:5" ht="12" customHeight="1">
      <c r="B151" s="29"/>
      <c r="C151" s="94" t="s">
        <v>528</v>
      </c>
      <c r="D151" s="95"/>
      <c r="E151" s="31"/>
    </row>
    <row r="152" spans="2:5" ht="24" customHeight="1">
      <c r="B152" s="29"/>
      <c r="C152" s="132" t="s">
        <v>565</v>
      </c>
      <c r="D152" s="132" t="s">
        <v>566</v>
      </c>
      <c r="E152" s="31"/>
    </row>
    <row r="153" spans="2:5" ht="33.75" customHeight="1">
      <c r="B153" s="29"/>
      <c r="C153" s="38" t="s">
        <v>79</v>
      </c>
      <c r="D153" s="38" t="s">
        <v>226</v>
      </c>
      <c r="E153" s="31"/>
    </row>
    <row r="154" spans="2:5" ht="42" customHeight="1">
      <c r="B154" s="29"/>
      <c r="C154" s="36" t="s">
        <v>81</v>
      </c>
      <c r="D154" s="36" t="s">
        <v>227</v>
      </c>
      <c r="E154" s="31"/>
    </row>
    <row r="155" spans="2:5" ht="24" customHeight="1">
      <c r="B155" s="29"/>
      <c r="C155" s="331" t="s">
        <v>127</v>
      </c>
      <c r="D155" s="331" t="s">
        <v>228</v>
      </c>
      <c r="E155" s="31"/>
    </row>
    <row r="156" spans="2:5" ht="24" customHeight="1">
      <c r="B156" s="29"/>
      <c r="C156" s="332"/>
      <c r="D156" s="332"/>
      <c r="E156" s="31"/>
    </row>
    <row r="157" spans="2:5" ht="24" customHeight="1">
      <c r="B157" s="29"/>
      <c r="C157" s="332"/>
      <c r="D157" s="332"/>
      <c r="E157" s="31"/>
    </row>
    <row r="158" spans="2:5" ht="24" customHeight="1">
      <c r="B158" s="29"/>
      <c r="C158" s="332"/>
      <c r="D158" s="332"/>
      <c r="E158" s="31"/>
    </row>
    <row r="159" spans="2:5" ht="24" customHeight="1">
      <c r="B159" s="29"/>
      <c r="C159" s="332"/>
      <c r="D159" s="332"/>
      <c r="E159" s="31"/>
    </row>
    <row r="160" spans="2:5" ht="24" customHeight="1">
      <c r="B160" s="29"/>
      <c r="C160" s="332" t="s">
        <v>128</v>
      </c>
      <c r="D160" s="332" t="s">
        <v>133</v>
      </c>
      <c r="E160" s="31"/>
    </row>
    <row r="161" spans="2:5" ht="24" customHeight="1">
      <c r="B161" s="29"/>
      <c r="C161" s="332"/>
      <c r="D161" s="332"/>
      <c r="E161" s="31"/>
    </row>
    <row r="162" spans="2:5" ht="24" customHeight="1">
      <c r="B162" s="29"/>
      <c r="C162" s="333"/>
      <c r="D162" s="333"/>
      <c r="E162" s="31"/>
    </row>
    <row r="163" spans="2:5" ht="24" customHeight="1">
      <c r="B163" s="29"/>
      <c r="C163" s="334" t="s">
        <v>129</v>
      </c>
      <c r="D163" s="334" t="s">
        <v>134</v>
      </c>
      <c r="E163" s="31"/>
    </row>
    <row r="164" spans="2:5" ht="24" customHeight="1">
      <c r="B164" s="29"/>
      <c r="C164" s="334"/>
      <c r="D164" s="334"/>
      <c r="E164" s="31"/>
    </row>
    <row r="165" spans="2:5" ht="24" customHeight="1">
      <c r="B165" s="29"/>
      <c r="C165" s="334" t="s">
        <v>90</v>
      </c>
      <c r="D165" s="334" t="s">
        <v>135</v>
      </c>
      <c r="E165" s="31"/>
    </row>
    <row r="166" spans="2:5" ht="24" customHeight="1">
      <c r="B166" s="29"/>
      <c r="C166" s="334"/>
      <c r="D166" s="334"/>
      <c r="E166" s="31"/>
    </row>
    <row r="167" spans="2:5" ht="36" customHeight="1">
      <c r="B167" s="29"/>
      <c r="C167" s="36" t="s">
        <v>130</v>
      </c>
      <c r="D167" s="36" t="s">
        <v>262</v>
      </c>
      <c r="E167" s="31"/>
    </row>
    <row r="168" spans="2:5" ht="24.75" customHeight="1">
      <c r="B168" s="29"/>
      <c r="C168" s="334" t="s">
        <v>86</v>
      </c>
      <c r="D168" s="334" t="s">
        <v>136</v>
      </c>
      <c r="E168" s="31"/>
    </row>
    <row r="169" spans="2:5" ht="24.75" customHeight="1">
      <c r="B169" s="29"/>
      <c r="C169" s="334"/>
      <c r="D169" s="334"/>
      <c r="E169" s="31"/>
    </row>
    <row r="170" spans="2:5" ht="24.75" customHeight="1">
      <c r="B170" s="29"/>
      <c r="C170" s="341"/>
      <c r="D170" s="341"/>
      <c r="E170" s="31"/>
    </row>
    <row r="171" spans="2:5" s="121" customFormat="1" ht="84.75" customHeight="1">
      <c r="B171" s="126"/>
      <c r="C171" s="120" t="s">
        <v>87</v>
      </c>
      <c r="D171" s="120" t="s">
        <v>373</v>
      </c>
      <c r="E171" s="127"/>
    </row>
    <row r="172" spans="2:5" s="121" customFormat="1" ht="31.5">
      <c r="B172" s="126"/>
      <c r="C172" s="115"/>
      <c r="D172" s="115" t="s">
        <v>70</v>
      </c>
      <c r="E172" s="127"/>
    </row>
    <row r="173" spans="2:5" s="121" customFormat="1" ht="79.5" customHeight="1">
      <c r="B173" s="126"/>
      <c r="C173" s="115"/>
      <c r="D173" s="115" t="s">
        <v>374</v>
      </c>
      <c r="E173" s="127"/>
    </row>
    <row r="174" spans="2:5" s="121" customFormat="1" ht="31.5">
      <c r="B174" s="126"/>
      <c r="C174" s="115"/>
      <c r="D174" s="115" t="s">
        <v>71</v>
      </c>
      <c r="E174" s="127"/>
    </row>
    <row r="175" spans="2:5" s="121" customFormat="1" ht="31.5">
      <c r="B175" s="126"/>
      <c r="C175" s="115"/>
      <c r="D175" s="115" t="s">
        <v>72</v>
      </c>
      <c r="E175" s="127"/>
    </row>
    <row r="176" spans="2:5" s="121" customFormat="1" ht="46.5" customHeight="1">
      <c r="B176" s="126"/>
      <c r="C176" s="115"/>
      <c r="D176" s="115" t="s">
        <v>73</v>
      </c>
      <c r="E176" s="127"/>
    </row>
    <row r="177" spans="2:5" s="121" customFormat="1" ht="42">
      <c r="B177" s="126"/>
      <c r="C177" s="115"/>
      <c r="D177" s="115" t="s">
        <v>74</v>
      </c>
      <c r="E177" s="127"/>
    </row>
    <row r="178" spans="2:5" s="121" customFormat="1" ht="76.5" customHeight="1">
      <c r="B178" s="126"/>
      <c r="C178" s="115"/>
      <c r="D178" s="115" t="s">
        <v>75</v>
      </c>
      <c r="E178" s="127"/>
    </row>
    <row r="179" spans="2:5" s="121" customFormat="1" ht="48" customHeight="1">
      <c r="B179" s="126"/>
      <c r="C179" s="114"/>
      <c r="D179" s="114" t="s">
        <v>76</v>
      </c>
      <c r="E179" s="127"/>
    </row>
    <row r="180" spans="2:5" s="121" customFormat="1" ht="165.75" customHeight="1">
      <c r="B180" s="126"/>
      <c r="C180" s="134"/>
      <c r="D180" s="134" t="s">
        <v>137</v>
      </c>
      <c r="E180" s="127"/>
    </row>
    <row r="181" spans="2:5" s="121" customFormat="1" ht="117" customHeight="1">
      <c r="B181" s="126"/>
      <c r="C181" s="115"/>
      <c r="D181" s="115" t="s">
        <v>138</v>
      </c>
      <c r="E181" s="127"/>
    </row>
    <row r="182" spans="2:5" s="121" customFormat="1" ht="31.5">
      <c r="B182" s="126"/>
      <c r="C182" s="115"/>
      <c r="D182" s="115" t="s">
        <v>139</v>
      </c>
      <c r="E182" s="127"/>
    </row>
    <row r="183" spans="2:5" s="121" customFormat="1" ht="42">
      <c r="B183" s="126"/>
      <c r="C183" s="115"/>
      <c r="D183" s="115" t="s">
        <v>375</v>
      </c>
      <c r="E183" s="127"/>
    </row>
    <row r="184" spans="2:5" s="121" customFormat="1" ht="21">
      <c r="B184" s="126"/>
      <c r="C184" s="329"/>
      <c r="D184" s="115" t="s">
        <v>140</v>
      </c>
      <c r="E184" s="127"/>
    </row>
    <row r="185" spans="2:5" s="121" customFormat="1" ht="52.5">
      <c r="B185" s="126"/>
      <c r="C185" s="329"/>
      <c r="D185" s="115" t="s">
        <v>229</v>
      </c>
      <c r="E185" s="127"/>
    </row>
    <row r="186" spans="2:5" s="121" customFormat="1" ht="29.25" customHeight="1">
      <c r="B186" s="126"/>
      <c r="C186" s="329"/>
      <c r="D186" s="115" t="s">
        <v>230</v>
      </c>
      <c r="E186" s="127"/>
    </row>
    <row r="187" spans="2:5" s="121" customFormat="1" ht="21">
      <c r="B187" s="126"/>
      <c r="C187" s="330"/>
      <c r="D187" s="114" t="s">
        <v>231</v>
      </c>
      <c r="E187" s="127"/>
    </row>
    <row r="188" spans="2:5" ht="21.75" customHeight="1">
      <c r="B188" s="29"/>
      <c r="C188" s="142" t="s">
        <v>88</v>
      </c>
      <c r="D188" s="345" t="s">
        <v>376</v>
      </c>
      <c r="E188" s="31"/>
    </row>
    <row r="189" spans="2:5" ht="21.75" customHeight="1">
      <c r="B189" s="29"/>
      <c r="C189" s="135"/>
      <c r="D189" s="346"/>
      <c r="E189" s="31"/>
    </row>
    <row r="190" spans="2:5" ht="21.75" customHeight="1">
      <c r="B190" s="29"/>
      <c r="C190" s="135"/>
      <c r="D190" s="346"/>
      <c r="E190" s="31"/>
    </row>
    <row r="191" spans="2:5" ht="21.75" customHeight="1">
      <c r="B191" s="29"/>
      <c r="C191" s="135"/>
      <c r="D191" s="346"/>
      <c r="E191" s="31"/>
    </row>
    <row r="192" spans="2:5" ht="21.75" customHeight="1">
      <c r="B192" s="29"/>
      <c r="C192" s="135"/>
      <c r="D192" s="346"/>
      <c r="E192" s="31"/>
    </row>
    <row r="193" spans="2:5" ht="21.75" customHeight="1">
      <c r="B193" s="29"/>
      <c r="C193" s="135"/>
      <c r="D193" s="346"/>
      <c r="E193" s="31"/>
    </row>
    <row r="194" spans="2:5" ht="30" customHeight="1">
      <c r="B194" s="29"/>
      <c r="C194" s="143"/>
      <c r="D194" s="347"/>
      <c r="E194" s="31"/>
    </row>
    <row r="195" spans="2:5" s="121" customFormat="1" ht="75.75" customHeight="1">
      <c r="B195" s="126"/>
      <c r="C195" s="336" t="s">
        <v>131</v>
      </c>
      <c r="D195" s="161" t="s">
        <v>377</v>
      </c>
      <c r="E195" s="127"/>
    </row>
    <row r="196" spans="2:5" s="121" customFormat="1" ht="34.5" customHeight="1">
      <c r="B196" s="126"/>
      <c r="C196" s="336"/>
      <c r="D196" s="113" t="s">
        <v>232</v>
      </c>
      <c r="E196" s="127"/>
    </row>
    <row r="197" spans="2:5" s="121" customFormat="1" ht="52.5">
      <c r="B197" s="126"/>
      <c r="C197" s="336"/>
      <c r="D197" s="168" t="s">
        <v>233</v>
      </c>
      <c r="E197" s="127"/>
    </row>
    <row r="198" spans="2:5" s="121" customFormat="1" ht="21">
      <c r="B198" s="126"/>
      <c r="C198" s="336"/>
      <c r="D198" s="134" t="s">
        <v>234</v>
      </c>
      <c r="E198" s="127"/>
    </row>
    <row r="199" spans="2:5" s="121" customFormat="1" ht="42">
      <c r="B199" s="126"/>
      <c r="C199" s="336"/>
      <c r="D199" s="115" t="s">
        <v>235</v>
      </c>
      <c r="E199" s="127"/>
    </row>
    <row r="200" spans="2:5" s="121" customFormat="1" ht="21">
      <c r="B200" s="126"/>
      <c r="C200" s="336"/>
      <c r="D200" s="115" t="s">
        <v>236</v>
      </c>
      <c r="E200" s="127"/>
    </row>
    <row r="201" spans="2:5" s="121" customFormat="1" ht="10.5">
      <c r="B201" s="126"/>
      <c r="C201" s="337"/>
      <c r="D201" s="119" t="s">
        <v>237</v>
      </c>
      <c r="E201" s="127"/>
    </row>
    <row r="202" spans="2:5" ht="24" customHeight="1">
      <c r="B202" s="128"/>
      <c r="C202" s="334" t="s">
        <v>637</v>
      </c>
      <c r="D202" s="341" t="s">
        <v>378</v>
      </c>
      <c r="E202" s="129"/>
    </row>
    <row r="203" spans="2:5" ht="24" customHeight="1">
      <c r="B203" s="29"/>
      <c r="C203" s="334"/>
      <c r="D203" s="346"/>
      <c r="E203" s="31"/>
    </row>
    <row r="204" spans="2:5" ht="24" customHeight="1">
      <c r="B204" s="29"/>
      <c r="C204" s="334"/>
      <c r="D204" s="346"/>
      <c r="E204" s="31"/>
    </row>
    <row r="205" spans="2:5" ht="24" customHeight="1">
      <c r="B205" s="29"/>
      <c r="C205" s="334"/>
      <c r="D205" s="346"/>
      <c r="E205" s="31"/>
    </row>
    <row r="206" spans="2:5" ht="24" customHeight="1">
      <c r="B206" s="29"/>
      <c r="C206" s="334"/>
      <c r="D206" s="346" t="s">
        <v>379</v>
      </c>
      <c r="E206" s="31"/>
    </row>
    <row r="207" spans="2:5" ht="24" customHeight="1">
      <c r="B207" s="29"/>
      <c r="C207" s="334"/>
      <c r="D207" s="346"/>
      <c r="E207" s="31"/>
    </row>
    <row r="208" spans="2:5" ht="24" customHeight="1">
      <c r="B208" s="29"/>
      <c r="C208" s="334"/>
      <c r="D208" s="346"/>
      <c r="E208" s="31"/>
    </row>
    <row r="209" spans="2:5" ht="24" customHeight="1">
      <c r="B209" s="29"/>
      <c r="C209" s="334"/>
      <c r="D209" s="346"/>
      <c r="E209" s="31"/>
    </row>
    <row r="210" spans="2:5" ht="24" customHeight="1">
      <c r="B210" s="130"/>
      <c r="C210" s="334"/>
      <c r="D210" s="342"/>
      <c r="E210" s="131"/>
    </row>
    <row r="211" spans="2:5" ht="24" customHeight="1">
      <c r="B211" s="124"/>
      <c r="C211" s="38" t="s">
        <v>639</v>
      </c>
      <c r="D211" s="38" t="s">
        <v>61</v>
      </c>
      <c r="E211" s="125"/>
    </row>
    <row r="212" spans="2:5" ht="24" customHeight="1">
      <c r="B212" s="29"/>
      <c r="C212" s="36" t="s">
        <v>97</v>
      </c>
      <c r="D212" s="36" t="s">
        <v>62</v>
      </c>
      <c r="E212" s="31"/>
    </row>
    <row r="213" spans="2:5" ht="36" customHeight="1">
      <c r="B213" s="29"/>
      <c r="C213" s="36" t="s">
        <v>63</v>
      </c>
      <c r="D213" s="36" t="s">
        <v>579</v>
      </c>
      <c r="E213" s="31"/>
    </row>
    <row r="214" spans="2:5" ht="24" customHeight="1">
      <c r="B214" s="29"/>
      <c r="C214" s="36" t="s">
        <v>103</v>
      </c>
      <c r="D214" s="36" t="s">
        <v>580</v>
      </c>
      <c r="E214" s="31"/>
    </row>
    <row r="215" spans="2:5" ht="24" customHeight="1">
      <c r="B215" s="29"/>
      <c r="C215" s="36" t="s">
        <v>104</v>
      </c>
      <c r="D215" s="36" t="s">
        <v>581</v>
      </c>
      <c r="E215" s="31"/>
    </row>
    <row r="216" spans="2:5" ht="27.75" customHeight="1">
      <c r="B216" s="29"/>
      <c r="C216" s="334" t="s">
        <v>132</v>
      </c>
      <c r="D216" s="334" t="s">
        <v>582</v>
      </c>
      <c r="E216" s="31"/>
    </row>
    <row r="217" spans="2:5" ht="39.75" customHeight="1">
      <c r="B217" s="29"/>
      <c r="C217" s="331"/>
      <c r="D217" s="331"/>
      <c r="E217" s="31"/>
    </row>
    <row r="218" spans="2:5" ht="12" customHeight="1">
      <c r="B218" s="29"/>
      <c r="C218" s="94" t="s">
        <v>528</v>
      </c>
      <c r="D218" s="95"/>
      <c r="E218" s="31"/>
    </row>
    <row r="219" spans="2:5" ht="12" customHeight="1">
      <c r="B219" s="29"/>
      <c r="C219" s="344" t="s">
        <v>380</v>
      </c>
      <c r="D219" s="344"/>
      <c r="E219" s="31"/>
    </row>
    <row r="220" spans="2:5" ht="12" customHeight="1">
      <c r="B220" s="29"/>
      <c r="C220" s="94" t="s">
        <v>528</v>
      </c>
      <c r="D220" s="95"/>
      <c r="E220" s="31"/>
    </row>
    <row r="221" spans="2:5" ht="12" customHeight="1">
      <c r="B221" s="29"/>
      <c r="C221" s="339" t="s">
        <v>381</v>
      </c>
      <c r="D221" s="339"/>
      <c r="E221" s="31"/>
    </row>
    <row r="222" spans="2:5" ht="12" customHeight="1">
      <c r="B222" s="29"/>
      <c r="C222" s="94" t="s">
        <v>528</v>
      </c>
      <c r="D222" s="95"/>
      <c r="E222" s="31"/>
    </row>
    <row r="223" spans="2:5" ht="24" customHeight="1">
      <c r="B223" s="29"/>
      <c r="C223" s="47" t="s">
        <v>565</v>
      </c>
      <c r="D223" s="47" t="s">
        <v>566</v>
      </c>
      <c r="E223" s="31"/>
    </row>
    <row r="224" spans="2:5" ht="44.25" customHeight="1">
      <c r="B224" s="29"/>
      <c r="C224" s="38" t="s">
        <v>382</v>
      </c>
      <c r="D224" s="38" t="s">
        <v>583</v>
      </c>
      <c r="E224" s="31"/>
    </row>
    <row r="225" spans="2:5" ht="27.75" customHeight="1">
      <c r="B225" s="29"/>
      <c r="C225" s="334" t="s">
        <v>142</v>
      </c>
      <c r="D225" s="334" t="s">
        <v>383</v>
      </c>
      <c r="E225" s="31"/>
    </row>
    <row r="226" spans="2:5" ht="27.75" customHeight="1">
      <c r="B226" s="29"/>
      <c r="C226" s="334"/>
      <c r="D226" s="334"/>
      <c r="E226" s="31"/>
    </row>
    <row r="227" spans="2:5" ht="24" customHeight="1">
      <c r="B227" s="29"/>
      <c r="C227" s="37" t="s">
        <v>147</v>
      </c>
      <c r="D227" s="37" t="s">
        <v>584</v>
      </c>
      <c r="E227" s="31"/>
    </row>
    <row r="228" spans="2:5" ht="24" customHeight="1">
      <c r="B228" s="29"/>
      <c r="C228" s="94" t="s">
        <v>528</v>
      </c>
      <c r="D228" s="95"/>
      <c r="E228" s="31"/>
    </row>
    <row r="229" spans="2:5" ht="12" customHeight="1">
      <c r="B229" s="29"/>
      <c r="C229" s="339" t="s">
        <v>384</v>
      </c>
      <c r="D229" s="339"/>
      <c r="E229" s="31"/>
    </row>
    <row r="230" spans="2:5" ht="12" customHeight="1">
      <c r="B230" s="29"/>
      <c r="C230" s="94" t="s">
        <v>528</v>
      </c>
      <c r="D230" s="95"/>
      <c r="E230" s="31"/>
    </row>
    <row r="231" spans="2:5" ht="24" customHeight="1">
      <c r="B231" s="29"/>
      <c r="C231" s="47" t="s">
        <v>585</v>
      </c>
      <c r="D231" s="47" t="s">
        <v>566</v>
      </c>
      <c r="E231" s="31"/>
    </row>
    <row r="232" spans="2:5" ht="24" customHeight="1">
      <c r="B232" s="29"/>
      <c r="C232" s="342" t="s">
        <v>128</v>
      </c>
      <c r="D232" s="342" t="s">
        <v>586</v>
      </c>
      <c r="E232" s="31"/>
    </row>
    <row r="233" spans="2:5" ht="33" customHeight="1">
      <c r="B233" s="29"/>
      <c r="C233" s="331"/>
      <c r="D233" s="331"/>
      <c r="E233" s="31"/>
    </row>
    <row r="234" spans="2:5" ht="24" customHeight="1">
      <c r="B234" s="29"/>
      <c r="C234" s="94" t="s">
        <v>528</v>
      </c>
      <c r="D234" s="95"/>
      <c r="E234" s="31"/>
    </row>
    <row r="235" spans="2:5" ht="12" customHeight="1">
      <c r="B235" s="29"/>
      <c r="C235" s="339" t="s">
        <v>385</v>
      </c>
      <c r="D235" s="339"/>
      <c r="E235" s="31"/>
    </row>
    <row r="236" spans="2:5" ht="12" customHeight="1">
      <c r="B236" s="29"/>
      <c r="C236" s="94" t="s">
        <v>528</v>
      </c>
      <c r="D236" s="95"/>
      <c r="E236" s="31"/>
    </row>
    <row r="237" spans="2:5" ht="24" customHeight="1">
      <c r="B237" s="29"/>
      <c r="C237" s="47" t="s">
        <v>565</v>
      </c>
      <c r="D237" s="47" t="s">
        <v>566</v>
      </c>
      <c r="E237" s="31"/>
    </row>
    <row r="238" spans="2:5" ht="24" customHeight="1">
      <c r="B238" s="29"/>
      <c r="C238" s="342" t="s">
        <v>128</v>
      </c>
      <c r="D238" s="342" t="s">
        <v>587</v>
      </c>
      <c r="E238" s="31"/>
    </row>
    <row r="239" spans="2:5" ht="30" customHeight="1">
      <c r="B239" s="29"/>
      <c r="C239" s="331"/>
      <c r="D239" s="331"/>
      <c r="E239" s="31"/>
    </row>
    <row r="240" spans="2:5" ht="24" customHeight="1">
      <c r="B240" s="29"/>
      <c r="C240" s="94" t="s">
        <v>528</v>
      </c>
      <c r="D240" s="95"/>
      <c r="E240" s="31"/>
    </row>
    <row r="241" spans="2:5" ht="12" customHeight="1">
      <c r="B241" s="29"/>
      <c r="C241" s="339" t="s">
        <v>386</v>
      </c>
      <c r="D241" s="339"/>
      <c r="E241" s="31"/>
    </row>
    <row r="242" spans="2:5" ht="12" customHeight="1">
      <c r="B242" s="29"/>
      <c r="C242" s="94" t="s">
        <v>528</v>
      </c>
      <c r="D242" s="97"/>
      <c r="E242" s="31"/>
    </row>
    <row r="243" spans="2:5" ht="24" customHeight="1">
      <c r="B243" s="29"/>
      <c r="C243" s="47" t="s">
        <v>585</v>
      </c>
      <c r="D243" s="47" t="s">
        <v>566</v>
      </c>
      <c r="E243" s="31"/>
    </row>
    <row r="244" spans="2:5" ht="24" customHeight="1">
      <c r="B244" s="29"/>
      <c r="C244" s="342" t="s">
        <v>128</v>
      </c>
      <c r="D244" s="342" t="s">
        <v>588</v>
      </c>
      <c r="E244" s="31"/>
    </row>
    <row r="245" spans="2:5" ht="30" customHeight="1">
      <c r="B245" s="29"/>
      <c r="C245" s="331"/>
      <c r="D245" s="331"/>
      <c r="E245" s="31"/>
    </row>
    <row r="246" spans="2:5" ht="24" customHeight="1">
      <c r="B246" s="29"/>
      <c r="C246" s="94" t="s">
        <v>528</v>
      </c>
      <c r="D246" s="95"/>
      <c r="E246" s="31"/>
    </row>
    <row r="247" spans="2:5" ht="12" customHeight="1">
      <c r="B247" s="29"/>
      <c r="C247" s="339" t="s">
        <v>387</v>
      </c>
      <c r="D247" s="339"/>
      <c r="E247" s="31"/>
    </row>
    <row r="248" spans="2:5" ht="12" customHeight="1">
      <c r="B248" s="29"/>
      <c r="C248" s="343" t="s">
        <v>528</v>
      </c>
      <c r="D248" s="343"/>
      <c r="E248" s="31"/>
    </row>
    <row r="249" spans="2:5" ht="24" customHeight="1">
      <c r="B249" s="29"/>
      <c r="C249" s="47" t="s">
        <v>565</v>
      </c>
      <c r="D249" s="47" t="s">
        <v>566</v>
      </c>
      <c r="E249" s="31"/>
    </row>
    <row r="250" spans="2:5" ht="22.5" customHeight="1">
      <c r="B250" s="29"/>
      <c r="C250" s="342" t="s">
        <v>128</v>
      </c>
      <c r="D250" s="342" t="s">
        <v>388</v>
      </c>
      <c r="E250" s="31"/>
    </row>
    <row r="251" spans="2:5" ht="22.5" customHeight="1">
      <c r="B251" s="29"/>
      <c r="C251" s="334"/>
      <c r="D251" s="334"/>
      <c r="E251" s="31"/>
    </row>
    <row r="252" spans="2:5" ht="22.5" customHeight="1">
      <c r="B252" s="29"/>
      <c r="C252" s="334"/>
      <c r="D252" s="334"/>
      <c r="E252" s="31"/>
    </row>
    <row r="253" spans="2:5" ht="19.5" customHeight="1">
      <c r="B253" s="29"/>
      <c r="C253" s="334" t="s">
        <v>589</v>
      </c>
      <c r="D253" s="334" t="s">
        <v>590</v>
      </c>
      <c r="E253" s="31"/>
    </row>
    <row r="254" spans="2:5" ht="19.5" customHeight="1">
      <c r="B254" s="29"/>
      <c r="C254" s="334"/>
      <c r="D254" s="334"/>
      <c r="E254" s="31"/>
    </row>
    <row r="255" spans="2:5" ht="19.5" customHeight="1">
      <c r="B255" s="29"/>
      <c r="C255" s="331"/>
      <c r="D255" s="331"/>
      <c r="E255" s="31"/>
    </row>
    <row r="256" spans="2:5" ht="12" customHeight="1">
      <c r="B256" s="29"/>
      <c r="C256" s="94" t="s">
        <v>528</v>
      </c>
      <c r="D256" s="95"/>
      <c r="E256" s="31"/>
    </row>
    <row r="257" spans="2:5" ht="12" customHeight="1" thickBot="1">
      <c r="B257" s="32"/>
      <c r="C257" s="98"/>
      <c r="D257" s="98"/>
      <c r="E257" s="35"/>
    </row>
  </sheetData>
  <sheetProtection/>
  <mergeCells count="71">
    <mergeCell ref="C219:D219"/>
    <mergeCell ref="C232:C233"/>
    <mergeCell ref="D232:D233"/>
    <mergeCell ref="C202:C210"/>
    <mergeCell ref="D188:D194"/>
    <mergeCell ref="C195:C201"/>
    <mergeCell ref="D202:D205"/>
    <mergeCell ref="D206:D210"/>
    <mergeCell ref="D238:D239"/>
    <mergeCell ref="C253:C255"/>
    <mergeCell ref="D253:D255"/>
    <mergeCell ref="C241:D241"/>
    <mergeCell ref="C244:C245"/>
    <mergeCell ref="D244:D245"/>
    <mergeCell ref="C247:D247"/>
    <mergeCell ref="C248:D248"/>
    <mergeCell ref="C250:C252"/>
    <mergeCell ref="D250:D252"/>
    <mergeCell ref="C216:C217"/>
    <mergeCell ref="D216:D217"/>
    <mergeCell ref="C221:D221"/>
    <mergeCell ref="C225:C226"/>
    <mergeCell ref="D225:D226"/>
    <mergeCell ref="C229:D229"/>
    <mergeCell ref="C235:D235"/>
    <mergeCell ref="C238:C239"/>
    <mergeCell ref="C54:C55"/>
    <mergeCell ref="D54:D55"/>
    <mergeCell ref="C56:C58"/>
    <mergeCell ref="D56:D58"/>
    <mergeCell ref="D168:D170"/>
    <mergeCell ref="C150:D150"/>
    <mergeCell ref="C163:C164"/>
    <mergeCell ref="C165:C166"/>
    <mergeCell ref="D165:D166"/>
    <mergeCell ref="C141:D145"/>
    <mergeCell ref="D24:D25"/>
    <mergeCell ref="C45:D45"/>
    <mergeCell ref="C48:C49"/>
    <mergeCell ref="D48:D49"/>
    <mergeCell ref="C51:C52"/>
    <mergeCell ref="D51:D52"/>
    <mergeCell ref="B1:E1"/>
    <mergeCell ref="D3:D6"/>
    <mergeCell ref="C8:D9"/>
    <mergeCell ref="C11:D11"/>
    <mergeCell ref="C37:D43"/>
    <mergeCell ref="C22:C23"/>
    <mergeCell ref="D22:D23"/>
    <mergeCell ref="C29:C31"/>
    <mergeCell ref="D29:D31"/>
    <mergeCell ref="C33:C34"/>
    <mergeCell ref="C113:C114"/>
    <mergeCell ref="C115:C117"/>
    <mergeCell ref="C120:C122"/>
    <mergeCell ref="D123:D125"/>
    <mergeCell ref="C16:C18"/>
    <mergeCell ref="D16:D18"/>
    <mergeCell ref="C19:C20"/>
    <mergeCell ref="D19:D20"/>
    <mergeCell ref="D33:D34"/>
    <mergeCell ref="C24:C25"/>
    <mergeCell ref="D130:D132"/>
    <mergeCell ref="D137:D138"/>
    <mergeCell ref="C184:C187"/>
    <mergeCell ref="C155:C159"/>
    <mergeCell ref="D155:D159"/>
    <mergeCell ref="C160:C162"/>
    <mergeCell ref="D160:D162"/>
    <mergeCell ref="D163:D164"/>
    <mergeCell ref="C168:C17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159" min="2" max="3" man="1"/>
    <brk id="228" min="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1:I33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2" width="2.57421875" style="1" customWidth="1"/>
    <col min="3" max="3" width="22.140625" style="1" customWidth="1"/>
    <col min="4" max="4" width="18.00390625" style="1" customWidth="1"/>
    <col min="5" max="5" width="16.00390625" style="1" customWidth="1"/>
    <col min="6" max="6" width="15.140625" style="1" customWidth="1"/>
    <col min="7" max="7" width="13.140625" style="1" customWidth="1"/>
    <col min="8" max="8" width="12.421875" style="1" customWidth="1"/>
    <col min="9" max="16384" width="2.57421875" style="1" customWidth="1"/>
  </cols>
  <sheetData>
    <row r="1" spans="2:9" ht="19.5" customHeight="1" thickBot="1">
      <c r="B1" s="398" t="s">
        <v>625</v>
      </c>
      <c r="C1" s="398"/>
      <c r="D1" s="398"/>
      <c r="E1" s="398"/>
      <c r="F1" s="398"/>
      <c r="G1" s="398"/>
      <c r="H1" s="398"/>
      <c r="I1" s="398"/>
    </row>
    <row r="2" spans="2:9" ht="12" customHeight="1">
      <c r="B2" s="26"/>
      <c r="C2" s="27"/>
      <c r="D2" s="27"/>
      <c r="E2" s="27"/>
      <c r="F2" s="27"/>
      <c r="G2" s="27"/>
      <c r="H2" s="27"/>
      <c r="I2" s="28"/>
    </row>
    <row r="3" spans="2:9" ht="12" customHeight="1">
      <c r="B3" s="29"/>
      <c r="C3" s="30"/>
      <c r="D3" s="50"/>
      <c r="E3" s="30"/>
      <c r="F3" s="338" t="s">
        <v>410</v>
      </c>
      <c r="G3" s="338"/>
      <c r="H3" s="338"/>
      <c r="I3" s="31"/>
    </row>
    <row r="4" spans="2:9" ht="12" customHeight="1">
      <c r="B4" s="29"/>
      <c r="C4" s="30"/>
      <c r="D4" s="50"/>
      <c r="E4" s="30"/>
      <c r="F4" s="338"/>
      <c r="G4" s="338"/>
      <c r="H4" s="338"/>
      <c r="I4" s="31"/>
    </row>
    <row r="5" spans="2:9" ht="12" customHeight="1">
      <c r="B5" s="29"/>
      <c r="C5" s="30"/>
      <c r="D5" s="50"/>
      <c r="E5" s="30"/>
      <c r="F5" s="338"/>
      <c r="G5" s="338"/>
      <c r="H5" s="338"/>
      <c r="I5" s="31"/>
    </row>
    <row r="6" spans="2:9" ht="12" customHeight="1">
      <c r="B6" s="29"/>
      <c r="C6" s="30"/>
      <c r="D6" s="50"/>
      <c r="E6" s="30"/>
      <c r="F6" s="338"/>
      <c r="G6" s="338"/>
      <c r="H6" s="338"/>
      <c r="I6" s="31"/>
    </row>
    <row r="7" spans="2:9" ht="12" customHeight="1">
      <c r="B7" s="29"/>
      <c r="C7" s="30"/>
      <c r="D7" s="50"/>
      <c r="E7" s="30"/>
      <c r="F7" s="338"/>
      <c r="G7" s="338"/>
      <c r="H7" s="338"/>
      <c r="I7" s="31"/>
    </row>
    <row r="8" spans="2:9" ht="12" customHeight="1">
      <c r="B8" s="29"/>
      <c r="C8" s="30"/>
      <c r="D8" s="50"/>
      <c r="E8" s="30"/>
      <c r="F8" s="338"/>
      <c r="G8" s="338"/>
      <c r="H8" s="338"/>
      <c r="I8" s="31"/>
    </row>
    <row r="9" spans="2:9" ht="12" customHeight="1">
      <c r="B9" s="29"/>
      <c r="C9" s="30"/>
      <c r="D9" s="50"/>
      <c r="E9" s="30"/>
      <c r="F9" s="338"/>
      <c r="G9" s="338"/>
      <c r="H9" s="338"/>
      <c r="I9" s="31"/>
    </row>
    <row r="10" spans="2:9" ht="12.75" customHeight="1">
      <c r="B10" s="29"/>
      <c r="C10" s="319"/>
      <c r="D10" s="320"/>
      <c r="E10" s="30"/>
      <c r="F10" s="30"/>
      <c r="G10" s="30"/>
      <c r="H10" s="30"/>
      <c r="I10" s="31"/>
    </row>
    <row r="11" spans="2:9" ht="12.75" customHeight="1">
      <c r="B11" s="29"/>
      <c r="C11" s="320"/>
      <c r="D11" s="320"/>
      <c r="E11" s="30"/>
      <c r="F11" s="30"/>
      <c r="G11" s="30"/>
      <c r="H11" s="30"/>
      <c r="I11" s="31"/>
    </row>
    <row r="12" spans="2:9" ht="12.75" customHeight="1">
      <c r="B12" s="29"/>
      <c r="C12" s="319" t="s">
        <v>389</v>
      </c>
      <c r="D12" s="320"/>
      <c r="E12" s="320"/>
      <c r="F12" s="320"/>
      <c r="G12" s="320"/>
      <c r="H12" s="320"/>
      <c r="I12" s="31"/>
    </row>
    <row r="13" spans="2:9" ht="12.75" customHeight="1">
      <c r="B13" s="29"/>
      <c r="C13" s="320"/>
      <c r="D13" s="320"/>
      <c r="E13" s="320"/>
      <c r="F13" s="320"/>
      <c r="G13" s="320"/>
      <c r="H13" s="320"/>
      <c r="I13" s="31"/>
    </row>
    <row r="14" spans="2:9" ht="12.75" customHeight="1">
      <c r="B14" s="29"/>
      <c r="C14" s="75"/>
      <c r="D14" s="75"/>
      <c r="E14" s="75"/>
      <c r="F14" s="75"/>
      <c r="G14" s="75"/>
      <c r="H14" s="75"/>
      <c r="I14" s="31"/>
    </row>
    <row r="15" spans="2:9" ht="12" customHeight="1">
      <c r="B15" s="29"/>
      <c r="C15" s="354" t="s">
        <v>306</v>
      </c>
      <c r="D15" s="354"/>
      <c r="E15" s="354"/>
      <c r="F15" s="354"/>
      <c r="G15" s="354"/>
      <c r="H15" s="354"/>
      <c r="I15" s="31"/>
    </row>
    <row r="16" spans="2:9" ht="12" customHeight="1">
      <c r="B16" s="29"/>
      <c r="C16" s="94" t="s">
        <v>528</v>
      </c>
      <c r="D16" s="95"/>
      <c r="E16" s="95"/>
      <c r="F16" s="95"/>
      <c r="G16" s="95"/>
      <c r="H16" s="95"/>
      <c r="I16" s="31"/>
    </row>
    <row r="17" spans="2:9" ht="12" customHeight="1">
      <c r="B17" s="29"/>
      <c r="C17" s="350" t="s">
        <v>307</v>
      </c>
      <c r="D17" s="350"/>
      <c r="E17" s="350"/>
      <c r="F17" s="350"/>
      <c r="G17" s="350"/>
      <c r="H17" s="350"/>
      <c r="I17" s="31"/>
    </row>
    <row r="18" spans="2:9" ht="33" customHeight="1">
      <c r="B18" s="29"/>
      <c r="C18" s="362" t="s">
        <v>308</v>
      </c>
      <c r="D18" s="363"/>
      <c r="E18" s="364"/>
      <c r="F18" s="352">
        <v>2.27</v>
      </c>
      <c r="G18" s="352"/>
      <c r="H18" s="352"/>
      <c r="I18" s="31"/>
    </row>
    <row r="19" spans="2:9" ht="12" customHeight="1">
      <c r="B19" s="29"/>
      <c r="C19" s="356" t="s">
        <v>309</v>
      </c>
      <c r="D19" s="357"/>
      <c r="E19" s="358"/>
      <c r="F19" s="356" t="s">
        <v>528</v>
      </c>
      <c r="G19" s="357"/>
      <c r="H19" s="358"/>
      <c r="I19" s="31"/>
    </row>
    <row r="20" spans="2:9" ht="12" customHeight="1">
      <c r="B20" s="29"/>
      <c r="C20" s="359"/>
      <c r="D20" s="360"/>
      <c r="E20" s="361"/>
      <c r="F20" s="359"/>
      <c r="G20" s="360"/>
      <c r="H20" s="361"/>
      <c r="I20" s="31"/>
    </row>
    <row r="21" spans="2:9" ht="12" customHeight="1">
      <c r="B21" s="29"/>
      <c r="C21" s="355" t="s">
        <v>310</v>
      </c>
      <c r="D21" s="355"/>
      <c r="E21" s="355"/>
      <c r="F21" s="355">
        <v>2.32</v>
      </c>
      <c r="G21" s="355"/>
      <c r="H21" s="355"/>
      <c r="I21" s="31"/>
    </row>
    <row r="22" spans="2:9" ht="12" customHeight="1">
      <c r="B22" s="29"/>
      <c r="C22" s="352" t="s">
        <v>311</v>
      </c>
      <c r="D22" s="352"/>
      <c r="E22" s="352"/>
      <c r="F22" s="352">
        <v>2.43</v>
      </c>
      <c r="G22" s="352"/>
      <c r="H22" s="352"/>
      <c r="I22" s="31"/>
    </row>
    <row r="23" spans="2:9" ht="35.25" customHeight="1">
      <c r="B23" s="29"/>
      <c r="C23" s="352" t="s">
        <v>312</v>
      </c>
      <c r="D23" s="352"/>
      <c r="E23" s="352"/>
      <c r="F23" s="352">
        <v>2.35</v>
      </c>
      <c r="G23" s="352"/>
      <c r="H23" s="352"/>
      <c r="I23" s="31"/>
    </row>
    <row r="24" spans="2:9" ht="33" customHeight="1">
      <c r="B24" s="29"/>
      <c r="C24" s="352" t="s">
        <v>313</v>
      </c>
      <c r="D24" s="352"/>
      <c r="E24" s="352"/>
      <c r="F24" s="352">
        <v>2.32</v>
      </c>
      <c r="G24" s="352"/>
      <c r="H24" s="352"/>
      <c r="I24" s="31"/>
    </row>
    <row r="25" spans="2:9" ht="32.25" customHeight="1">
      <c r="B25" s="29"/>
      <c r="C25" s="352" t="s">
        <v>314</v>
      </c>
      <c r="D25" s="352"/>
      <c r="E25" s="352"/>
      <c r="F25" s="352">
        <v>2.32</v>
      </c>
      <c r="G25" s="352"/>
      <c r="H25" s="352"/>
      <c r="I25" s="31"/>
    </row>
    <row r="26" spans="2:9" ht="12" customHeight="1">
      <c r="B26" s="29"/>
      <c r="C26" s="94" t="s">
        <v>528</v>
      </c>
      <c r="D26" s="95"/>
      <c r="E26" s="95"/>
      <c r="F26" s="95"/>
      <c r="G26" s="95"/>
      <c r="H26" s="95"/>
      <c r="I26" s="31"/>
    </row>
    <row r="27" spans="2:9" ht="12" customHeight="1">
      <c r="B27" s="29"/>
      <c r="C27" s="354" t="s">
        <v>315</v>
      </c>
      <c r="D27" s="354"/>
      <c r="E27" s="354"/>
      <c r="F27" s="354"/>
      <c r="G27" s="354"/>
      <c r="H27" s="354"/>
      <c r="I27" s="31"/>
    </row>
    <row r="28" spans="2:9" ht="12" customHeight="1">
      <c r="B28" s="29"/>
      <c r="C28" s="94" t="s">
        <v>528</v>
      </c>
      <c r="D28" s="95"/>
      <c r="E28" s="95"/>
      <c r="F28" s="95"/>
      <c r="G28" s="95"/>
      <c r="H28" s="95"/>
      <c r="I28" s="31"/>
    </row>
    <row r="29" spans="2:9" ht="12" customHeight="1">
      <c r="B29" s="29"/>
      <c r="C29" s="367" t="s">
        <v>390</v>
      </c>
      <c r="D29" s="367"/>
      <c r="E29" s="367"/>
      <c r="F29" s="367"/>
      <c r="G29" s="367"/>
      <c r="H29" s="367"/>
      <c r="I29" s="31"/>
    </row>
    <row r="30" spans="2:9" ht="12" customHeight="1">
      <c r="B30" s="29"/>
      <c r="C30" s="349"/>
      <c r="D30" s="349"/>
      <c r="E30" s="349"/>
      <c r="F30" s="349"/>
      <c r="G30" s="349"/>
      <c r="H30" s="349"/>
      <c r="I30" s="31"/>
    </row>
    <row r="31" spans="2:9" ht="24" customHeight="1">
      <c r="B31" s="29"/>
      <c r="C31" s="370" t="s">
        <v>316</v>
      </c>
      <c r="D31" s="370"/>
      <c r="E31" s="370" t="s">
        <v>317</v>
      </c>
      <c r="F31" s="370"/>
      <c r="G31" s="368" t="s">
        <v>318</v>
      </c>
      <c r="H31" s="369"/>
      <c r="I31" s="31"/>
    </row>
    <row r="32" spans="2:9" ht="12" customHeight="1">
      <c r="B32" s="29"/>
      <c r="C32" s="401" t="s">
        <v>319</v>
      </c>
      <c r="D32" s="402"/>
      <c r="E32" s="402"/>
      <c r="F32" s="402"/>
      <c r="G32" s="402"/>
      <c r="H32" s="403"/>
      <c r="I32" s="31"/>
    </row>
    <row r="33" spans="2:9" ht="36" customHeight="1">
      <c r="B33" s="29"/>
      <c r="C33" s="371" t="s">
        <v>320</v>
      </c>
      <c r="D33" s="371"/>
      <c r="E33" s="371" t="s">
        <v>528</v>
      </c>
      <c r="F33" s="371"/>
      <c r="G33" s="373" t="s">
        <v>528</v>
      </c>
      <c r="H33" s="374"/>
      <c r="I33" s="31"/>
    </row>
    <row r="34" spans="2:9" ht="12" customHeight="1">
      <c r="B34" s="29"/>
      <c r="C34" s="372" t="s">
        <v>321</v>
      </c>
      <c r="D34" s="372"/>
      <c r="E34" s="379">
        <v>3.52</v>
      </c>
      <c r="F34" s="379"/>
      <c r="G34" s="430">
        <v>2.99</v>
      </c>
      <c r="H34" s="429"/>
      <c r="I34" s="31"/>
    </row>
    <row r="35" spans="2:9" ht="12" customHeight="1">
      <c r="B35" s="29"/>
      <c r="C35" s="390" t="s">
        <v>322</v>
      </c>
      <c r="D35" s="390"/>
      <c r="E35" s="380">
        <v>3.73</v>
      </c>
      <c r="F35" s="380"/>
      <c r="G35" s="365">
        <v>3.2</v>
      </c>
      <c r="H35" s="366"/>
      <c r="I35" s="31"/>
    </row>
    <row r="36" spans="2:9" ht="12" customHeight="1">
      <c r="B36" s="29"/>
      <c r="C36" s="390" t="s">
        <v>323</v>
      </c>
      <c r="D36" s="390"/>
      <c r="E36" s="380">
        <v>4</v>
      </c>
      <c r="F36" s="380"/>
      <c r="G36" s="365">
        <v>3.42</v>
      </c>
      <c r="H36" s="366"/>
      <c r="I36" s="31"/>
    </row>
    <row r="37" spans="2:9" ht="24" customHeight="1">
      <c r="B37" s="29"/>
      <c r="C37" s="390" t="s">
        <v>324</v>
      </c>
      <c r="D37" s="390"/>
      <c r="E37" s="380">
        <v>3.73</v>
      </c>
      <c r="F37" s="380"/>
      <c r="G37" s="365">
        <v>3.2</v>
      </c>
      <c r="H37" s="366"/>
      <c r="I37" s="31"/>
    </row>
    <row r="38" spans="2:9" ht="12" customHeight="1">
      <c r="B38" s="29"/>
      <c r="C38" s="390" t="s">
        <v>325</v>
      </c>
      <c r="D38" s="390"/>
      <c r="E38" s="380">
        <v>3.52</v>
      </c>
      <c r="F38" s="380"/>
      <c r="G38" s="365">
        <v>2.99</v>
      </c>
      <c r="H38" s="366"/>
      <c r="I38" s="31"/>
    </row>
    <row r="39" spans="2:9" ht="12" customHeight="1">
      <c r="B39" s="29"/>
      <c r="C39" s="391" t="s">
        <v>326</v>
      </c>
      <c r="D39" s="392"/>
      <c r="E39" s="426">
        <v>3.52</v>
      </c>
      <c r="F39" s="427"/>
      <c r="G39" s="426">
        <v>2.99</v>
      </c>
      <c r="H39" s="427"/>
      <c r="I39" s="31"/>
    </row>
    <row r="40" spans="2:9" ht="12" customHeight="1">
      <c r="B40" s="29"/>
      <c r="C40" s="395"/>
      <c r="D40" s="396"/>
      <c r="E40" s="428"/>
      <c r="F40" s="429"/>
      <c r="G40" s="428"/>
      <c r="H40" s="429"/>
      <c r="I40" s="31"/>
    </row>
    <row r="41" spans="2:9" ht="18" customHeight="1">
      <c r="B41" s="29"/>
      <c r="C41" s="391" t="s">
        <v>327</v>
      </c>
      <c r="D41" s="392"/>
      <c r="E41" s="426">
        <v>4.1</v>
      </c>
      <c r="F41" s="427"/>
      <c r="G41" s="383" t="s">
        <v>328</v>
      </c>
      <c r="H41" s="382"/>
      <c r="I41" s="31"/>
    </row>
    <row r="42" spans="2:9" ht="18" customHeight="1">
      <c r="B42" s="29"/>
      <c r="C42" s="395"/>
      <c r="D42" s="396"/>
      <c r="E42" s="428"/>
      <c r="F42" s="429"/>
      <c r="G42" s="384"/>
      <c r="H42" s="376"/>
      <c r="I42" s="31"/>
    </row>
    <row r="43" spans="2:9" ht="12" customHeight="1">
      <c r="B43" s="29"/>
      <c r="C43" s="390" t="s">
        <v>329</v>
      </c>
      <c r="D43" s="390"/>
      <c r="E43" s="380">
        <v>3.2</v>
      </c>
      <c r="F43" s="380"/>
      <c r="G43" s="377">
        <v>2.77</v>
      </c>
      <c r="H43" s="378"/>
      <c r="I43" s="31"/>
    </row>
    <row r="44" spans="2:9" ht="12" customHeight="1">
      <c r="B44" s="29"/>
      <c r="C44" s="390" t="s">
        <v>330</v>
      </c>
      <c r="D44" s="390"/>
      <c r="E44" s="380">
        <v>2.93</v>
      </c>
      <c r="F44" s="380"/>
      <c r="G44" s="377" t="s">
        <v>328</v>
      </c>
      <c r="H44" s="378"/>
      <c r="I44" s="31"/>
    </row>
    <row r="45" spans="2:9" ht="12" customHeight="1">
      <c r="B45" s="29"/>
      <c r="C45" s="401" t="s">
        <v>331</v>
      </c>
      <c r="D45" s="402"/>
      <c r="E45" s="402"/>
      <c r="F45" s="402"/>
      <c r="G45" s="402"/>
      <c r="H45" s="403"/>
      <c r="I45" s="31"/>
    </row>
    <row r="46" spans="2:9" ht="12" customHeight="1">
      <c r="B46" s="29"/>
      <c r="C46" s="397" t="s">
        <v>332</v>
      </c>
      <c r="D46" s="397"/>
      <c r="E46" s="387">
        <v>3.25</v>
      </c>
      <c r="F46" s="387"/>
      <c r="G46" s="387">
        <v>2.78</v>
      </c>
      <c r="H46" s="387"/>
      <c r="I46" s="31"/>
    </row>
    <row r="47" spans="2:9" ht="12" customHeight="1">
      <c r="B47" s="29"/>
      <c r="C47" s="397"/>
      <c r="D47" s="397"/>
      <c r="E47" s="387"/>
      <c r="F47" s="387"/>
      <c r="G47" s="387"/>
      <c r="H47" s="387"/>
      <c r="I47" s="31"/>
    </row>
    <row r="48" spans="2:9" ht="12" customHeight="1">
      <c r="B48" s="29"/>
      <c r="C48" s="391" t="s">
        <v>333</v>
      </c>
      <c r="D48" s="392"/>
      <c r="E48" s="383">
        <v>3.06</v>
      </c>
      <c r="F48" s="382"/>
      <c r="G48" s="426">
        <v>2.6</v>
      </c>
      <c r="H48" s="427"/>
      <c r="I48" s="31"/>
    </row>
    <row r="49" spans="2:9" ht="12" customHeight="1">
      <c r="B49" s="29"/>
      <c r="C49" s="395"/>
      <c r="D49" s="396"/>
      <c r="E49" s="384"/>
      <c r="F49" s="376"/>
      <c r="G49" s="428"/>
      <c r="H49" s="429"/>
      <c r="I49" s="31"/>
    </row>
    <row r="50" spans="2:9" ht="12" customHeight="1">
      <c r="B50" s="29"/>
      <c r="C50" s="391" t="s">
        <v>334</v>
      </c>
      <c r="D50" s="392"/>
      <c r="E50" s="383">
        <v>3.65</v>
      </c>
      <c r="F50" s="382"/>
      <c r="G50" s="383" t="s">
        <v>328</v>
      </c>
      <c r="H50" s="382"/>
      <c r="I50" s="31"/>
    </row>
    <row r="51" spans="2:9" ht="12" customHeight="1">
      <c r="B51" s="29"/>
      <c r="C51" s="393"/>
      <c r="D51" s="394"/>
      <c r="E51" s="385"/>
      <c r="F51" s="386"/>
      <c r="G51" s="385"/>
      <c r="H51" s="386"/>
      <c r="I51" s="31"/>
    </row>
    <row r="52" spans="2:9" ht="12" customHeight="1">
      <c r="B52" s="29"/>
      <c r="C52" s="395"/>
      <c r="D52" s="396"/>
      <c r="E52" s="384"/>
      <c r="F52" s="376"/>
      <c r="G52" s="384"/>
      <c r="H52" s="376"/>
      <c r="I52" s="31"/>
    </row>
    <row r="53" spans="2:9" ht="12" customHeight="1">
      <c r="B53" s="29"/>
      <c r="C53" s="391" t="s">
        <v>335</v>
      </c>
      <c r="D53" s="392"/>
      <c r="E53" s="383">
        <v>2.63</v>
      </c>
      <c r="F53" s="382"/>
      <c r="G53" s="383">
        <v>2.23</v>
      </c>
      <c r="H53" s="382"/>
      <c r="I53" s="31"/>
    </row>
    <row r="54" spans="2:9" ht="12" customHeight="1">
      <c r="B54" s="29"/>
      <c r="C54" s="393"/>
      <c r="D54" s="394"/>
      <c r="E54" s="385"/>
      <c r="F54" s="386"/>
      <c r="G54" s="385"/>
      <c r="H54" s="386"/>
      <c r="I54" s="31"/>
    </row>
    <row r="55" spans="2:9" ht="12" customHeight="1">
      <c r="B55" s="29"/>
      <c r="C55" s="393"/>
      <c r="D55" s="394"/>
      <c r="E55" s="385"/>
      <c r="F55" s="386"/>
      <c r="G55" s="385"/>
      <c r="H55" s="386"/>
      <c r="I55" s="31"/>
    </row>
    <row r="56" spans="2:9" ht="12" customHeight="1">
      <c r="B56" s="29"/>
      <c r="C56" s="393"/>
      <c r="D56" s="394"/>
      <c r="E56" s="385"/>
      <c r="F56" s="386"/>
      <c r="G56" s="385"/>
      <c r="H56" s="386"/>
      <c r="I56" s="31"/>
    </row>
    <row r="57" spans="2:9" ht="12" customHeight="1">
      <c r="B57" s="29"/>
      <c r="C57" s="395"/>
      <c r="D57" s="396"/>
      <c r="E57" s="384"/>
      <c r="F57" s="376"/>
      <c r="G57" s="384"/>
      <c r="H57" s="376"/>
      <c r="I57" s="31"/>
    </row>
    <row r="58" spans="2:9" ht="12" customHeight="1">
      <c r="B58" s="29"/>
      <c r="C58" s="391" t="s">
        <v>336</v>
      </c>
      <c r="D58" s="392"/>
      <c r="E58" s="383">
        <v>3.16</v>
      </c>
      <c r="F58" s="382"/>
      <c r="G58" s="383" t="s">
        <v>328</v>
      </c>
      <c r="H58" s="382"/>
      <c r="I58" s="31"/>
    </row>
    <row r="59" spans="2:9" ht="12" customHeight="1">
      <c r="B59" s="29"/>
      <c r="C59" s="395"/>
      <c r="D59" s="396"/>
      <c r="E59" s="384"/>
      <c r="F59" s="376"/>
      <c r="G59" s="384"/>
      <c r="H59" s="376"/>
      <c r="I59" s="31"/>
    </row>
    <row r="60" spans="2:9" ht="12" customHeight="1">
      <c r="B60" s="29"/>
      <c r="C60" s="391" t="s">
        <v>337</v>
      </c>
      <c r="D60" s="392"/>
      <c r="E60" s="383">
        <v>3.07</v>
      </c>
      <c r="F60" s="382"/>
      <c r="G60" s="383" t="s">
        <v>328</v>
      </c>
      <c r="H60" s="382"/>
      <c r="I60" s="31"/>
    </row>
    <row r="61" spans="2:9" ht="12" customHeight="1">
      <c r="B61" s="29"/>
      <c r="C61" s="393"/>
      <c r="D61" s="394"/>
      <c r="E61" s="385"/>
      <c r="F61" s="386"/>
      <c r="G61" s="385"/>
      <c r="H61" s="386"/>
      <c r="I61" s="31"/>
    </row>
    <row r="62" spans="2:9" ht="12" customHeight="1">
      <c r="B62" s="29"/>
      <c r="C62" s="393"/>
      <c r="D62" s="394"/>
      <c r="E62" s="385"/>
      <c r="F62" s="386"/>
      <c r="G62" s="385"/>
      <c r="H62" s="386"/>
      <c r="I62" s="31"/>
    </row>
    <row r="63" spans="2:9" ht="12" customHeight="1">
      <c r="B63" s="29"/>
      <c r="C63" s="395"/>
      <c r="D63" s="396"/>
      <c r="E63" s="384"/>
      <c r="F63" s="376"/>
      <c r="G63" s="384"/>
      <c r="H63" s="376"/>
      <c r="I63" s="31"/>
    </row>
    <row r="64" spans="2:9" ht="12" customHeight="1">
      <c r="B64" s="29"/>
      <c r="C64" s="390" t="s">
        <v>338</v>
      </c>
      <c r="D64" s="390"/>
      <c r="E64" s="387">
        <v>2.45</v>
      </c>
      <c r="F64" s="387"/>
      <c r="G64" s="377">
        <v>2.02</v>
      </c>
      <c r="H64" s="378"/>
      <c r="I64" s="31"/>
    </row>
    <row r="65" spans="2:9" ht="12" customHeight="1">
      <c r="B65" s="29"/>
      <c r="C65" s="401" t="s">
        <v>339</v>
      </c>
      <c r="D65" s="402"/>
      <c r="E65" s="402"/>
      <c r="F65" s="402"/>
      <c r="G65" s="402"/>
      <c r="H65" s="403"/>
      <c r="I65" s="31"/>
    </row>
    <row r="66" spans="2:9" ht="12" customHeight="1">
      <c r="B66" s="29"/>
      <c r="C66" s="371" t="s">
        <v>340</v>
      </c>
      <c r="D66" s="371"/>
      <c r="E66" s="389" t="s">
        <v>528</v>
      </c>
      <c r="F66" s="389"/>
      <c r="G66" s="381" t="s">
        <v>528</v>
      </c>
      <c r="H66" s="382"/>
      <c r="I66" s="31"/>
    </row>
    <row r="67" spans="2:9" ht="12" customHeight="1">
      <c r="B67" s="29"/>
      <c r="C67" s="393" t="s">
        <v>341</v>
      </c>
      <c r="D67" s="394"/>
      <c r="E67" s="385">
        <v>2.63</v>
      </c>
      <c r="F67" s="386"/>
      <c r="G67" s="385">
        <v>2.23</v>
      </c>
      <c r="H67" s="386"/>
      <c r="I67" s="31"/>
    </row>
    <row r="68" spans="2:9" ht="12" customHeight="1">
      <c r="B68" s="29"/>
      <c r="C68" s="393"/>
      <c r="D68" s="394"/>
      <c r="E68" s="385"/>
      <c r="F68" s="386"/>
      <c r="G68" s="385"/>
      <c r="H68" s="386"/>
      <c r="I68" s="31"/>
    </row>
    <row r="69" spans="2:9" ht="12" customHeight="1">
      <c r="B69" s="29"/>
      <c r="C69" s="395"/>
      <c r="D69" s="396"/>
      <c r="E69" s="384"/>
      <c r="F69" s="376"/>
      <c r="G69" s="384"/>
      <c r="H69" s="376"/>
      <c r="I69" s="31"/>
    </row>
    <row r="70" spans="2:9" ht="12" customHeight="1">
      <c r="B70" s="29"/>
      <c r="C70" s="390" t="s">
        <v>342</v>
      </c>
      <c r="D70" s="390"/>
      <c r="E70" s="387">
        <v>3.25</v>
      </c>
      <c r="F70" s="387"/>
      <c r="G70" s="377" t="s">
        <v>328</v>
      </c>
      <c r="H70" s="378"/>
      <c r="I70" s="31"/>
    </row>
    <row r="71" spans="2:9" ht="12" customHeight="1">
      <c r="B71" s="29"/>
      <c r="C71" s="391" t="s">
        <v>343</v>
      </c>
      <c r="D71" s="392"/>
      <c r="E71" s="383">
        <v>2.45</v>
      </c>
      <c r="F71" s="382"/>
      <c r="G71" s="383">
        <v>2.02</v>
      </c>
      <c r="H71" s="382"/>
      <c r="I71" s="31"/>
    </row>
    <row r="72" spans="2:9" ht="12" customHeight="1">
      <c r="B72" s="29"/>
      <c r="C72" s="395"/>
      <c r="D72" s="396"/>
      <c r="E72" s="384"/>
      <c r="F72" s="376"/>
      <c r="G72" s="384"/>
      <c r="H72" s="376"/>
      <c r="I72" s="31"/>
    </row>
    <row r="73" spans="2:9" ht="12" customHeight="1">
      <c r="B73" s="29"/>
      <c r="C73" s="391" t="s">
        <v>344</v>
      </c>
      <c r="D73" s="392"/>
      <c r="E73" s="383">
        <v>2.45</v>
      </c>
      <c r="F73" s="382"/>
      <c r="G73" s="383">
        <v>2.02</v>
      </c>
      <c r="H73" s="382"/>
      <c r="I73" s="31"/>
    </row>
    <row r="74" spans="2:9" ht="12" customHeight="1">
      <c r="B74" s="29"/>
      <c r="C74" s="393"/>
      <c r="D74" s="394"/>
      <c r="E74" s="385"/>
      <c r="F74" s="386"/>
      <c r="G74" s="385"/>
      <c r="H74" s="386"/>
      <c r="I74" s="31"/>
    </row>
    <row r="75" spans="2:9" ht="12" customHeight="1">
      <c r="B75" s="29"/>
      <c r="C75" s="395"/>
      <c r="D75" s="396"/>
      <c r="E75" s="384"/>
      <c r="F75" s="376"/>
      <c r="G75" s="384"/>
      <c r="H75" s="376"/>
      <c r="I75" s="31"/>
    </row>
    <row r="76" spans="2:9" ht="12" customHeight="1">
      <c r="B76" s="29"/>
      <c r="C76" s="391" t="s">
        <v>345</v>
      </c>
      <c r="D76" s="392"/>
      <c r="E76" s="391" t="s">
        <v>528</v>
      </c>
      <c r="F76" s="392"/>
      <c r="G76" s="391" t="s">
        <v>528</v>
      </c>
      <c r="H76" s="392"/>
      <c r="I76" s="31"/>
    </row>
    <row r="77" spans="2:9" ht="12" customHeight="1">
      <c r="B77" s="29"/>
      <c r="C77" s="393"/>
      <c r="D77" s="394"/>
      <c r="E77" s="393"/>
      <c r="F77" s="394"/>
      <c r="G77" s="393"/>
      <c r="H77" s="394"/>
      <c r="I77" s="31"/>
    </row>
    <row r="78" spans="2:9" ht="12" customHeight="1">
      <c r="B78" s="29"/>
      <c r="C78" s="399" t="s">
        <v>346</v>
      </c>
      <c r="D78" s="399"/>
      <c r="E78" s="388">
        <v>2.93</v>
      </c>
      <c r="F78" s="388"/>
      <c r="G78" s="375" t="s">
        <v>328</v>
      </c>
      <c r="H78" s="376"/>
      <c r="I78" s="31"/>
    </row>
    <row r="79" spans="2:9" ht="12" customHeight="1">
      <c r="B79" s="29"/>
      <c r="C79" s="400" t="s">
        <v>347</v>
      </c>
      <c r="D79" s="400"/>
      <c r="E79" s="387">
        <v>2.86</v>
      </c>
      <c r="F79" s="387"/>
      <c r="G79" s="377" t="s">
        <v>328</v>
      </c>
      <c r="H79" s="378"/>
      <c r="I79" s="31"/>
    </row>
    <row r="80" spans="2:9" ht="12" customHeight="1">
      <c r="B80" s="29"/>
      <c r="C80" s="94" t="s">
        <v>528</v>
      </c>
      <c r="D80" s="95"/>
      <c r="E80" s="95"/>
      <c r="F80" s="95"/>
      <c r="G80" s="95"/>
      <c r="H80" s="95"/>
      <c r="I80" s="31"/>
    </row>
    <row r="81" spans="2:9" ht="12" customHeight="1">
      <c r="B81" s="29"/>
      <c r="C81" s="354" t="s">
        <v>348</v>
      </c>
      <c r="D81" s="354"/>
      <c r="E81" s="354"/>
      <c r="F81" s="354"/>
      <c r="G81" s="354"/>
      <c r="H81" s="354"/>
      <c r="I81" s="31"/>
    </row>
    <row r="82" spans="2:9" ht="7.5" customHeight="1">
      <c r="B82" s="29"/>
      <c r="C82" s="94" t="s">
        <v>528</v>
      </c>
      <c r="D82" s="95"/>
      <c r="E82" s="95"/>
      <c r="F82" s="95"/>
      <c r="G82" s="95"/>
      <c r="H82" s="95"/>
      <c r="I82" s="31"/>
    </row>
    <row r="83" spans="2:9" ht="12" customHeight="1">
      <c r="B83" s="29"/>
      <c r="C83" s="367" t="s">
        <v>390</v>
      </c>
      <c r="D83" s="367"/>
      <c r="E83" s="367"/>
      <c r="F83" s="367"/>
      <c r="G83" s="367"/>
      <c r="H83" s="367"/>
      <c r="I83" s="31"/>
    </row>
    <row r="84" spans="2:9" ht="12" customHeight="1">
      <c r="B84" s="29"/>
      <c r="C84" s="349"/>
      <c r="D84" s="349"/>
      <c r="E84" s="349"/>
      <c r="F84" s="349"/>
      <c r="G84" s="349"/>
      <c r="H84" s="349"/>
      <c r="I84" s="31"/>
    </row>
    <row r="85" spans="2:9" ht="18" customHeight="1">
      <c r="B85" s="29"/>
      <c r="C85" s="370" t="s">
        <v>316</v>
      </c>
      <c r="D85" s="370"/>
      <c r="E85" s="370"/>
      <c r="F85" s="370"/>
      <c r="G85" s="370" t="s">
        <v>317</v>
      </c>
      <c r="H85" s="370" t="s">
        <v>318</v>
      </c>
      <c r="I85" s="31"/>
    </row>
    <row r="86" spans="2:9" ht="18" customHeight="1">
      <c r="B86" s="29"/>
      <c r="C86" s="370"/>
      <c r="D86" s="370"/>
      <c r="E86" s="370"/>
      <c r="F86" s="370"/>
      <c r="G86" s="370"/>
      <c r="H86" s="370"/>
      <c r="I86" s="31"/>
    </row>
    <row r="87" spans="2:9" ht="18" customHeight="1">
      <c r="B87" s="29"/>
      <c r="C87" s="370"/>
      <c r="D87" s="370"/>
      <c r="E87" s="370"/>
      <c r="F87" s="370"/>
      <c r="G87" s="370"/>
      <c r="H87" s="370"/>
      <c r="I87" s="31"/>
    </row>
    <row r="88" spans="2:9" ht="34.5" customHeight="1">
      <c r="B88" s="29"/>
      <c r="C88" s="371" t="s">
        <v>391</v>
      </c>
      <c r="D88" s="371"/>
      <c r="E88" s="371"/>
      <c r="F88" s="371"/>
      <c r="G88" s="108" t="s">
        <v>528</v>
      </c>
      <c r="H88" s="108" t="s">
        <v>528</v>
      </c>
      <c r="I88" s="31"/>
    </row>
    <row r="89" spans="2:9" ht="12" customHeight="1">
      <c r="B89" s="29"/>
      <c r="C89" s="372" t="s">
        <v>349</v>
      </c>
      <c r="D89" s="372"/>
      <c r="E89" s="372"/>
      <c r="F89" s="372"/>
      <c r="G89" s="109">
        <v>2.86</v>
      </c>
      <c r="H89" s="109">
        <v>2.49</v>
      </c>
      <c r="I89" s="31"/>
    </row>
    <row r="90" spans="2:9" ht="12" customHeight="1">
      <c r="B90" s="29"/>
      <c r="C90" s="390" t="s">
        <v>350</v>
      </c>
      <c r="D90" s="390"/>
      <c r="E90" s="390"/>
      <c r="F90" s="390"/>
      <c r="G90" s="107">
        <v>2.66</v>
      </c>
      <c r="H90" s="138">
        <v>2.2</v>
      </c>
      <c r="I90" s="31"/>
    </row>
    <row r="91" spans="2:9" ht="12" customHeight="1">
      <c r="B91" s="29"/>
      <c r="C91" s="390" t="s">
        <v>351</v>
      </c>
      <c r="D91" s="390"/>
      <c r="E91" s="390"/>
      <c r="F91" s="390"/>
      <c r="G91" s="107">
        <v>2.54</v>
      </c>
      <c r="H91" s="107">
        <v>2.12</v>
      </c>
      <c r="I91" s="31"/>
    </row>
    <row r="92" spans="2:9" ht="24" customHeight="1">
      <c r="B92" s="29"/>
      <c r="C92" s="390" t="s">
        <v>352</v>
      </c>
      <c r="D92" s="390"/>
      <c r="E92" s="390"/>
      <c r="F92" s="390"/>
      <c r="G92" s="107">
        <v>2.54</v>
      </c>
      <c r="H92" s="107">
        <v>2.12</v>
      </c>
      <c r="I92" s="31"/>
    </row>
    <row r="93" spans="2:9" ht="36" customHeight="1">
      <c r="B93" s="29"/>
      <c r="C93" s="371" t="s">
        <v>392</v>
      </c>
      <c r="D93" s="371"/>
      <c r="E93" s="371"/>
      <c r="F93" s="371"/>
      <c r="G93" s="108" t="s">
        <v>528</v>
      </c>
      <c r="H93" s="108" t="s">
        <v>528</v>
      </c>
      <c r="I93" s="31"/>
    </row>
    <row r="94" spans="2:9" ht="12" customHeight="1">
      <c r="B94" s="29"/>
      <c r="C94" s="372" t="s">
        <v>353</v>
      </c>
      <c r="D94" s="372"/>
      <c r="E94" s="372"/>
      <c r="F94" s="372"/>
      <c r="G94" s="109">
        <v>2.54</v>
      </c>
      <c r="H94" s="109">
        <v>2.12</v>
      </c>
      <c r="I94" s="31"/>
    </row>
    <row r="95" spans="2:9" ht="24" customHeight="1">
      <c r="B95" s="29"/>
      <c r="C95" s="390" t="s">
        <v>393</v>
      </c>
      <c r="D95" s="390"/>
      <c r="E95" s="390"/>
      <c r="F95" s="390"/>
      <c r="G95" s="107">
        <v>2.45</v>
      </c>
      <c r="H95" s="107">
        <v>2.02</v>
      </c>
      <c r="I95" s="31"/>
    </row>
    <row r="96" spans="2:9" ht="12" customHeight="1">
      <c r="B96" s="29"/>
      <c r="C96" s="390" t="s">
        <v>354</v>
      </c>
      <c r="D96" s="390"/>
      <c r="E96" s="390"/>
      <c r="F96" s="390"/>
      <c r="G96" s="107">
        <v>2.33</v>
      </c>
      <c r="H96" s="107">
        <v>1.94</v>
      </c>
      <c r="I96" s="31"/>
    </row>
    <row r="97" spans="2:9" ht="12" customHeight="1">
      <c r="B97" s="29"/>
      <c r="C97" s="371" t="s">
        <v>355</v>
      </c>
      <c r="D97" s="371"/>
      <c r="E97" s="371"/>
      <c r="F97" s="371"/>
      <c r="G97" s="108" t="s">
        <v>528</v>
      </c>
      <c r="H97" s="108" t="s">
        <v>528</v>
      </c>
      <c r="I97" s="31"/>
    </row>
    <row r="98" spans="2:9" ht="12" customHeight="1">
      <c r="B98" s="29"/>
      <c r="C98" s="372" t="s">
        <v>487</v>
      </c>
      <c r="D98" s="372"/>
      <c r="E98" s="372"/>
      <c r="F98" s="372"/>
      <c r="G98" s="109">
        <v>2.45</v>
      </c>
      <c r="H98" s="109">
        <v>2.02</v>
      </c>
      <c r="I98" s="31"/>
    </row>
    <row r="99" spans="2:9" ht="24" customHeight="1">
      <c r="B99" s="29"/>
      <c r="C99" s="390" t="s">
        <v>394</v>
      </c>
      <c r="D99" s="390"/>
      <c r="E99" s="390"/>
      <c r="F99" s="390"/>
      <c r="G99" s="107">
        <v>2.33</v>
      </c>
      <c r="H99" s="107">
        <v>1.94</v>
      </c>
      <c r="I99" s="31"/>
    </row>
    <row r="100" spans="2:9" ht="12" customHeight="1">
      <c r="B100" s="29"/>
      <c r="C100" s="390" t="s">
        <v>354</v>
      </c>
      <c r="D100" s="390"/>
      <c r="E100" s="390"/>
      <c r="F100" s="390"/>
      <c r="G100" s="107">
        <v>2.26</v>
      </c>
      <c r="H100" s="107">
        <v>1.82</v>
      </c>
      <c r="I100" s="31"/>
    </row>
    <row r="101" spans="2:9" ht="12" customHeight="1">
      <c r="B101" s="29"/>
      <c r="C101" s="94" t="s">
        <v>528</v>
      </c>
      <c r="D101" s="95"/>
      <c r="E101" s="95"/>
      <c r="F101" s="95"/>
      <c r="G101" s="95"/>
      <c r="H101" s="95"/>
      <c r="I101" s="31"/>
    </row>
    <row r="102" spans="2:9" ht="12" customHeight="1">
      <c r="B102" s="29"/>
      <c r="C102" s="354" t="s">
        <v>395</v>
      </c>
      <c r="D102" s="354"/>
      <c r="E102" s="354"/>
      <c r="F102" s="354"/>
      <c r="G102" s="354"/>
      <c r="H102" s="354"/>
      <c r="I102" s="31"/>
    </row>
    <row r="103" spans="2:9" ht="7.5" customHeight="1">
      <c r="B103" s="29"/>
      <c r="C103" s="94" t="s">
        <v>528</v>
      </c>
      <c r="D103" s="95"/>
      <c r="E103" s="95"/>
      <c r="F103" s="95"/>
      <c r="G103" s="95"/>
      <c r="H103" s="95"/>
      <c r="I103" s="31"/>
    </row>
    <row r="104" spans="2:9" ht="7.5" customHeight="1">
      <c r="B104" s="29"/>
      <c r="C104" s="110"/>
      <c r="D104" s="110"/>
      <c r="E104" s="110"/>
      <c r="F104" s="110"/>
      <c r="G104" s="110"/>
      <c r="H104" s="110"/>
      <c r="I104" s="31"/>
    </row>
    <row r="105" spans="2:9" ht="12" customHeight="1">
      <c r="B105" s="29"/>
      <c r="C105" s="350" t="s">
        <v>488</v>
      </c>
      <c r="D105" s="350"/>
      <c r="E105" s="350"/>
      <c r="F105" s="350"/>
      <c r="G105" s="350"/>
      <c r="H105" s="350"/>
      <c r="I105" s="31"/>
    </row>
    <row r="106" spans="2:9" ht="12" customHeight="1">
      <c r="B106" s="29"/>
      <c r="C106" s="370" t="s">
        <v>489</v>
      </c>
      <c r="D106" s="370" t="s">
        <v>396</v>
      </c>
      <c r="E106" s="370" t="s">
        <v>397</v>
      </c>
      <c r="F106" s="370"/>
      <c r="G106" s="370" t="s">
        <v>571</v>
      </c>
      <c r="H106" s="370"/>
      <c r="I106" s="31"/>
    </row>
    <row r="107" spans="2:9" ht="12" customHeight="1">
      <c r="B107" s="29"/>
      <c r="C107" s="370"/>
      <c r="D107" s="370"/>
      <c r="E107" s="370"/>
      <c r="F107" s="370"/>
      <c r="G107" s="370"/>
      <c r="H107" s="370"/>
      <c r="I107" s="31"/>
    </row>
    <row r="108" spans="2:9" ht="12" customHeight="1">
      <c r="B108" s="29"/>
      <c r="C108" s="370"/>
      <c r="D108" s="370"/>
      <c r="E108" s="370"/>
      <c r="F108" s="370"/>
      <c r="G108" s="370"/>
      <c r="H108" s="370"/>
      <c r="I108" s="31"/>
    </row>
    <row r="109" spans="2:9" ht="12" customHeight="1">
      <c r="B109" s="29"/>
      <c r="C109" s="370"/>
      <c r="D109" s="370"/>
      <c r="E109" s="370"/>
      <c r="F109" s="370"/>
      <c r="G109" s="370"/>
      <c r="H109" s="370"/>
      <c r="I109" s="31"/>
    </row>
    <row r="110" spans="2:9" ht="12" customHeight="1">
      <c r="B110" s="29"/>
      <c r="C110" s="370"/>
      <c r="D110" s="370"/>
      <c r="E110" s="370"/>
      <c r="F110" s="370"/>
      <c r="G110" s="370"/>
      <c r="H110" s="370"/>
      <c r="I110" s="31"/>
    </row>
    <row r="111" spans="2:9" ht="12" customHeight="1">
      <c r="B111" s="29"/>
      <c r="C111" s="370"/>
      <c r="D111" s="370"/>
      <c r="E111" s="370"/>
      <c r="F111" s="370"/>
      <c r="G111" s="370"/>
      <c r="H111" s="370"/>
      <c r="I111" s="31"/>
    </row>
    <row r="112" spans="2:9" ht="12" customHeight="1">
      <c r="B112" s="29"/>
      <c r="C112" s="370"/>
      <c r="D112" s="370"/>
      <c r="E112" s="370"/>
      <c r="F112" s="370"/>
      <c r="G112" s="370"/>
      <c r="H112" s="370"/>
      <c r="I112" s="31"/>
    </row>
    <row r="113" spans="2:9" ht="12" customHeight="1">
      <c r="B113" s="29"/>
      <c r="C113" s="370"/>
      <c r="D113" s="370"/>
      <c r="E113" s="370"/>
      <c r="F113" s="370"/>
      <c r="G113" s="370"/>
      <c r="H113" s="370"/>
      <c r="I113" s="31"/>
    </row>
    <row r="114" spans="2:9" ht="12" customHeight="1">
      <c r="B114" s="29"/>
      <c r="C114" s="93" t="s">
        <v>490</v>
      </c>
      <c r="D114" s="103" t="s">
        <v>328</v>
      </c>
      <c r="E114" s="352">
        <v>2.08</v>
      </c>
      <c r="F114" s="352"/>
      <c r="G114" s="352">
        <v>2.12</v>
      </c>
      <c r="H114" s="352"/>
      <c r="I114" s="31"/>
    </row>
    <row r="115" spans="2:9" ht="12" customHeight="1">
      <c r="B115" s="29"/>
      <c r="C115" s="93" t="s">
        <v>491</v>
      </c>
      <c r="D115" s="93">
        <v>2.08</v>
      </c>
      <c r="E115" s="352">
        <v>2.12</v>
      </c>
      <c r="F115" s="352"/>
      <c r="G115" s="352">
        <v>2.22</v>
      </c>
      <c r="H115" s="352"/>
      <c r="I115" s="31"/>
    </row>
    <row r="116" spans="2:9" ht="12" customHeight="1">
      <c r="B116" s="29"/>
      <c r="C116" s="93" t="s">
        <v>492</v>
      </c>
      <c r="D116" s="93">
        <v>2.12</v>
      </c>
      <c r="E116" s="352">
        <v>2.22</v>
      </c>
      <c r="F116" s="352"/>
      <c r="G116" s="352">
        <v>2.29</v>
      </c>
      <c r="H116" s="352"/>
      <c r="I116" s="31"/>
    </row>
    <row r="117" spans="2:9" ht="12" customHeight="1">
      <c r="B117" s="29"/>
      <c r="C117" s="93" t="s">
        <v>493</v>
      </c>
      <c r="D117" s="93">
        <v>2.22</v>
      </c>
      <c r="E117" s="352">
        <v>2.29</v>
      </c>
      <c r="F117" s="352"/>
      <c r="G117" s="352">
        <v>2.36</v>
      </c>
      <c r="H117" s="352"/>
      <c r="I117" s="31"/>
    </row>
    <row r="118" spans="2:9" ht="12" customHeight="1">
      <c r="B118" s="29"/>
      <c r="C118" s="93" t="s">
        <v>494</v>
      </c>
      <c r="D118" s="93">
        <v>2.29</v>
      </c>
      <c r="E118" s="352">
        <v>2.36</v>
      </c>
      <c r="F118" s="352"/>
      <c r="G118" s="353">
        <v>2.4</v>
      </c>
      <c r="H118" s="353"/>
      <c r="I118" s="31"/>
    </row>
    <row r="119" spans="2:9" ht="12" customHeight="1">
      <c r="B119" s="29"/>
      <c r="C119" s="93" t="s">
        <v>495</v>
      </c>
      <c r="D119" s="93">
        <v>2.36</v>
      </c>
      <c r="E119" s="353">
        <v>2.4</v>
      </c>
      <c r="F119" s="353"/>
      <c r="G119" s="352">
        <v>2.48</v>
      </c>
      <c r="H119" s="352"/>
      <c r="I119" s="31"/>
    </row>
    <row r="120" spans="2:9" ht="12" customHeight="1">
      <c r="B120" s="29"/>
      <c r="C120" s="93" t="s">
        <v>496</v>
      </c>
      <c r="D120" s="139">
        <v>2.4</v>
      </c>
      <c r="E120" s="352">
        <v>2.48</v>
      </c>
      <c r="F120" s="352"/>
      <c r="G120" s="352">
        <v>2.59</v>
      </c>
      <c r="H120" s="352"/>
      <c r="I120" s="31"/>
    </row>
    <row r="121" spans="2:9" ht="12" customHeight="1">
      <c r="B121" s="29"/>
      <c r="C121" s="93" t="s">
        <v>497</v>
      </c>
      <c r="D121" s="93">
        <v>2.48</v>
      </c>
      <c r="E121" s="352">
        <v>2.59</v>
      </c>
      <c r="F121" s="352"/>
      <c r="G121" s="352">
        <v>2.68</v>
      </c>
      <c r="H121" s="352"/>
      <c r="I121" s="31"/>
    </row>
    <row r="122" spans="2:9" ht="12" customHeight="1">
      <c r="B122" s="29"/>
      <c r="C122" s="93" t="s">
        <v>498</v>
      </c>
      <c r="D122" s="93">
        <v>2.59</v>
      </c>
      <c r="E122" s="352">
        <v>2.68</v>
      </c>
      <c r="F122" s="352"/>
      <c r="G122" s="352" t="s">
        <v>528</v>
      </c>
      <c r="H122" s="352"/>
      <c r="I122" s="31"/>
    </row>
    <row r="123" spans="2:9" ht="12" customHeight="1">
      <c r="B123" s="29"/>
      <c r="C123" s="93" t="s">
        <v>499</v>
      </c>
      <c r="D123" s="93" t="s">
        <v>528</v>
      </c>
      <c r="E123" s="352">
        <v>2.81</v>
      </c>
      <c r="F123" s="352"/>
      <c r="G123" s="352" t="s">
        <v>528</v>
      </c>
      <c r="H123" s="352"/>
      <c r="I123" s="31"/>
    </row>
    <row r="124" spans="2:9" ht="12" customHeight="1">
      <c r="B124" s="29"/>
      <c r="C124" s="94" t="s">
        <v>528</v>
      </c>
      <c r="D124" s="95"/>
      <c r="E124" s="95"/>
      <c r="F124" s="95"/>
      <c r="G124" s="95"/>
      <c r="H124" s="95"/>
      <c r="I124" s="31"/>
    </row>
    <row r="125" spans="2:9" ht="12" customHeight="1">
      <c r="B125" s="29"/>
      <c r="C125" s="349" t="s">
        <v>398</v>
      </c>
      <c r="D125" s="350"/>
      <c r="E125" s="350"/>
      <c r="F125" s="350"/>
      <c r="G125" s="350"/>
      <c r="H125" s="350"/>
      <c r="I125" s="31"/>
    </row>
    <row r="126" spans="2:9" ht="11.25" customHeight="1">
      <c r="B126" s="29"/>
      <c r="C126" s="370" t="s">
        <v>500</v>
      </c>
      <c r="D126" s="370" t="s">
        <v>501</v>
      </c>
      <c r="E126" s="370" t="s">
        <v>502</v>
      </c>
      <c r="F126" s="404" t="s">
        <v>399</v>
      </c>
      <c r="G126" s="405"/>
      <c r="H126" s="406"/>
      <c r="I126" s="31"/>
    </row>
    <row r="127" spans="2:9" ht="11.25" customHeight="1">
      <c r="B127" s="29"/>
      <c r="C127" s="370"/>
      <c r="D127" s="370"/>
      <c r="E127" s="370"/>
      <c r="F127" s="407"/>
      <c r="G127" s="408"/>
      <c r="H127" s="409"/>
      <c r="I127" s="31"/>
    </row>
    <row r="128" spans="2:9" ht="11.25" customHeight="1">
      <c r="B128" s="29"/>
      <c r="C128" s="370"/>
      <c r="D128" s="370"/>
      <c r="E128" s="370"/>
      <c r="F128" s="407"/>
      <c r="G128" s="408"/>
      <c r="H128" s="409"/>
      <c r="I128" s="31"/>
    </row>
    <row r="129" spans="2:9" ht="11.25" customHeight="1">
      <c r="B129" s="29"/>
      <c r="C129" s="370"/>
      <c r="D129" s="370"/>
      <c r="E129" s="370"/>
      <c r="F129" s="407"/>
      <c r="G129" s="408"/>
      <c r="H129" s="409"/>
      <c r="I129" s="31"/>
    </row>
    <row r="130" spans="2:9" ht="11.25" customHeight="1">
      <c r="B130" s="29"/>
      <c r="C130" s="370"/>
      <c r="D130" s="370"/>
      <c r="E130" s="370"/>
      <c r="F130" s="410"/>
      <c r="G130" s="411"/>
      <c r="H130" s="412"/>
      <c r="I130" s="31"/>
    </row>
    <row r="131" spans="2:9" ht="12" customHeight="1">
      <c r="B131" s="29"/>
      <c r="C131" s="93" t="s">
        <v>503</v>
      </c>
      <c r="D131" s="93" t="s">
        <v>504</v>
      </c>
      <c r="E131" s="93">
        <v>2.08</v>
      </c>
      <c r="F131" s="352">
        <v>2.22</v>
      </c>
      <c r="G131" s="352"/>
      <c r="H131" s="352"/>
      <c r="I131" s="31"/>
    </row>
    <row r="132" spans="2:9" ht="12" customHeight="1">
      <c r="B132" s="29"/>
      <c r="C132" s="93" t="s">
        <v>505</v>
      </c>
      <c r="D132" s="93" t="s">
        <v>506</v>
      </c>
      <c r="E132" s="93">
        <v>2.12</v>
      </c>
      <c r="F132" s="352">
        <v>2.29</v>
      </c>
      <c r="G132" s="352"/>
      <c r="H132" s="352"/>
      <c r="I132" s="31"/>
    </row>
    <row r="133" spans="2:9" ht="12" customHeight="1">
      <c r="B133" s="29"/>
      <c r="C133" s="93" t="s">
        <v>507</v>
      </c>
      <c r="D133" s="93" t="s">
        <v>508</v>
      </c>
      <c r="E133" s="93">
        <v>2.22</v>
      </c>
      <c r="F133" s="352">
        <v>2.36</v>
      </c>
      <c r="G133" s="352"/>
      <c r="H133" s="352"/>
      <c r="I133" s="31"/>
    </row>
    <row r="134" spans="2:9" ht="12" customHeight="1">
      <c r="B134" s="29"/>
      <c r="C134" s="94" t="s">
        <v>528</v>
      </c>
      <c r="D134" s="95"/>
      <c r="E134" s="95"/>
      <c r="F134" s="95"/>
      <c r="G134" s="95"/>
      <c r="H134" s="95"/>
      <c r="I134" s="31"/>
    </row>
    <row r="135" spans="2:9" ht="12" customHeight="1">
      <c r="B135" s="29"/>
      <c r="C135" s="367" t="s">
        <v>400</v>
      </c>
      <c r="D135" s="431"/>
      <c r="E135" s="431"/>
      <c r="F135" s="431"/>
      <c r="G135" s="431"/>
      <c r="H135" s="431"/>
      <c r="I135" s="31"/>
    </row>
    <row r="136" spans="2:9" ht="12" customHeight="1">
      <c r="B136" s="29"/>
      <c r="C136" s="350"/>
      <c r="D136" s="350"/>
      <c r="E136" s="350"/>
      <c r="F136" s="350"/>
      <c r="G136" s="350"/>
      <c r="H136" s="350"/>
      <c r="I136" s="31"/>
    </row>
    <row r="137" spans="2:9" ht="12" customHeight="1">
      <c r="B137" s="29"/>
      <c r="C137" s="370" t="s">
        <v>500</v>
      </c>
      <c r="D137" s="370"/>
      <c r="E137" s="370" t="s">
        <v>501</v>
      </c>
      <c r="F137" s="370"/>
      <c r="G137" s="370" t="s">
        <v>509</v>
      </c>
      <c r="H137" s="370"/>
      <c r="I137" s="31"/>
    </row>
    <row r="138" spans="2:9" ht="12" customHeight="1">
      <c r="B138" s="29"/>
      <c r="C138" s="370"/>
      <c r="D138" s="370"/>
      <c r="E138" s="370"/>
      <c r="F138" s="370"/>
      <c r="G138" s="370"/>
      <c r="H138" s="370"/>
      <c r="I138" s="31"/>
    </row>
    <row r="139" spans="2:9" ht="12" customHeight="1">
      <c r="B139" s="29"/>
      <c r="C139" s="352" t="s">
        <v>503</v>
      </c>
      <c r="D139" s="352"/>
      <c r="E139" s="352" t="s">
        <v>504</v>
      </c>
      <c r="F139" s="352"/>
      <c r="G139" s="352">
        <v>2.48</v>
      </c>
      <c r="H139" s="352"/>
      <c r="I139" s="31"/>
    </row>
    <row r="140" spans="2:9" ht="24" customHeight="1">
      <c r="B140" s="29"/>
      <c r="C140" s="352" t="s">
        <v>510</v>
      </c>
      <c r="D140" s="352"/>
      <c r="E140" s="352" t="s">
        <v>506</v>
      </c>
      <c r="F140" s="352"/>
      <c r="G140" s="353">
        <v>2.5</v>
      </c>
      <c r="H140" s="353"/>
      <c r="I140" s="31"/>
    </row>
    <row r="141" spans="2:9" ht="24" customHeight="1">
      <c r="B141" s="29"/>
      <c r="C141" s="352" t="s">
        <v>511</v>
      </c>
      <c r="D141" s="352"/>
      <c r="E141" s="352" t="s">
        <v>508</v>
      </c>
      <c r="F141" s="352"/>
      <c r="G141" s="353">
        <v>2.6</v>
      </c>
      <c r="H141" s="353"/>
      <c r="I141" s="31"/>
    </row>
    <row r="142" spans="2:9" ht="12" customHeight="1">
      <c r="B142" s="29"/>
      <c r="C142" s="94" t="s">
        <v>528</v>
      </c>
      <c r="D142" s="95"/>
      <c r="E142" s="95"/>
      <c r="F142" s="95"/>
      <c r="G142" s="95"/>
      <c r="H142" s="95"/>
      <c r="I142" s="31"/>
    </row>
    <row r="143" spans="2:9" ht="12" customHeight="1">
      <c r="B143" s="29"/>
      <c r="C143" s="350" t="s">
        <v>512</v>
      </c>
      <c r="D143" s="350"/>
      <c r="E143" s="350"/>
      <c r="F143" s="350"/>
      <c r="G143" s="350"/>
      <c r="H143" s="350"/>
      <c r="I143" s="31"/>
    </row>
    <row r="144" spans="2:9" ht="12.75" customHeight="1">
      <c r="B144" s="29"/>
      <c r="C144" s="370" t="s">
        <v>513</v>
      </c>
      <c r="D144" s="370" t="s">
        <v>514</v>
      </c>
      <c r="E144" s="370"/>
      <c r="F144" s="370" t="s">
        <v>502</v>
      </c>
      <c r="G144" s="370" t="s">
        <v>515</v>
      </c>
      <c r="H144" s="370"/>
      <c r="I144" s="31"/>
    </row>
    <row r="145" spans="2:9" ht="12.75" customHeight="1">
      <c r="B145" s="29"/>
      <c r="C145" s="370"/>
      <c r="D145" s="370"/>
      <c r="E145" s="370"/>
      <c r="F145" s="370"/>
      <c r="G145" s="370"/>
      <c r="H145" s="370"/>
      <c r="I145" s="31"/>
    </row>
    <row r="146" spans="2:9" ht="12.75" customHeight="1">
      <c r="B146" s="29"/>
      <c r="C146" s="370"/>
      <c r="D146" s="370"/>
      <c r="E146" s="370"/>
      <c r="F146" s="370"/>
      <c r="G146" s="370"/>
      <c r="H146" s="370"/>
      <c r="I146" s="31"/>
    </row>
    <row r="147" spans="2:9" ht="12.75" customHeight="1">
      <c r="B147" s="29"/>
      <c r="C147" s="370"/>
      <c r="D147" s="370"/>
      <c r="E147" s="370"/>
      <c r="F147" s="370"/>
      <c r="G147" s="370"/>
      <c r="H147" s="370"/>
      <c r="I147" s="31"/>
    </row>
    <row r="148" spans="2:9" ht="12.75" customHeight="1">
      <c r="B148" s="29"/>
      <c r="C148" s="370"/>
      <c r="D148" s="370"/>
      <c r="E148" s="370"/>
      <c r="F148" s="370"/>
      <c r="G148" s="370"/>
      <c r="H148" s="370"/>
      <c r="I148" s="31"/>
    </row>
    <row r="149" spans="2:9" ht="12.75" customHeight="1">
      <c r="B149" s="29"/>
      <c r="C149" s="370"/>
      <c r="D149" s="370"/>
      <c r="E149" s="370"/>
      <c r="F149" s="370"/>
      <c r="G149" s="370"/>
      <c r="H149" s="370"/>
      <c r="I149" s="31"/>
    </row>
    <row r="150" spans="2:9" ht="12" customHeight="1">
      <c r="B150" s="29"/>
      <c r="C150" s="93" t="s">
        <v>516</v>
      </c>
      <c r="D150" s="352" t="s">
        <v>517</v>
      </c>
      <c r="E150" s="352"/>
      <c r="F150" s="93">
        <v>2.33</v>
      </c>
      <c r="G150" s="352">
        <v>2.48</v>
      </c>
      <c r="H150" s="352"/>
      <c r="I150" s="31"/>
    </row>
    <row r="151" spans="2:9" ht="12" customHeight="1">
      <c r="B151" s="29"/>
      <c r="C151" s="93" t="s">
        <v>518</v>
      </c>
      <c r="D151" s="352" t="s">
        <v>519</v>
      </c>
      <c r="E151" s="352"/>
      <c r="F151" s="93">
        <v>2.44</v>
      </c>
      <c r="G151" s="352">
        <v>2.53</v>
      </c>
      <c r="H151" s="352"/>
      <c r="I151" s="31"/>
    </row>
    <row r="152" spans="2:9" ht="12" customHeight="1">
      <c r="B152" s="29"/>
      <c r="C152" s="93"/>
      <c r="D152" s="352" t="s">
        <v>520</v>
      </c>
      <c r="E152" s="352"/>
      <c r="F152" s="93">
        <v>2.53</v>
      </c>
      <c r="G152" s="352">
        <v>2.63</v>
      </c>
      <c r="H152" s="352"/>
      <c r="I152" s="31"/>
    </row>
    <row r="153" spans="2:9" ht="12" customHeight="1">
      <c r="B153" s="29"/>
      <c r="C153" s="93" t="s">
        <v>505</v>
      </c>
      <c r="D153" s="352" t="s">
        <v>521</v>
      </c>
      <c r="E153" s="352"/>
      <c r="F153" s="93">
        <v>2.63</v>
      </c>
      <c r="G153" s="352">
        <v>2.72</v>
      </c>
      <c r="H153" s="352"/>
      <c r="I153" s="31"/>
    </row>
    <row r="154" spans="2:9" ht="12" customHeight="1">
      <c r="B154" s="29"/>
      <c r="C154" s="93" t="s">
        <v>507</v>
      </c>
      <c r="D154" s="352" t="s">
        <v>522</v>
      </c>
      <c r="E154" s="352"/>
      <c r="F154" s="93">
        <v>2.72</v>
      </c>
      <c r="G154" s="352">
        <v>2.85</v>
      </c>
      <c r="H154" s="352"/>
      <c r="I154" s="31"/>
    </row>
    <row r="155" spans="2:9" ht="12" customHeight="1">
      <c r="B155" s="29"/>
      <c r="C155" s="93"/>
      <c r="D155" s="352" t="s">
        <v>611</v>
      </c>
      <c r="E155" s="352"/>
      <c r="F155" s="93">
        <v>2.85</v>
      </c>
      <c r="G155" s="352">
        <v>2.96</v>
      </c>
      <c r="H155" s="352"/>
      <c r="I155" s="31"/>
    </row>
    <row r="156" spans="2:9" ht="12" customHeight="1">
      <c r="B156" s="29"/>
      <c r="C156" s="93"/>
      <c r="D156" s="352" t="s">
        <v>612</v>
      </c>
      <c r="E156" s="352"/>
      <c r="F156" s="93">
        <v>2.96</v>
      </c>
      <c r="G156" s="352">
        <v>3.11</v>
      </c>
      <c r="H156" s="352"/>
      <c r="I156" s="31"/>
    </row>
    <row r="157" spans="2:9" ht="12" customHeight="1">
      <c r="B157" s="29"/>
      <c r="C157" s="93"/>
      <c r="D157" s="352" t="s">
        <v>613</v>
      </c>
      <c r="E157" s="352"/>
      <c r="F157" s="93">
        <v>3.11</v>
      </c>
      <c r="G157" s="352">
        <v>3.24</v>
      </c>
      <c r="H157" s="352"/>
      <c r="I157" s="31"/>
    </row>
    <row r="158" spans="2:9" ht="12" customHeight="1">
      <c r="B158" s="29"/>
      <c r="C158" s="93"/>
      <c r="D158" s="352" t="s">
        <v>614</v>
      </c>
      <c r="E158" s="352"/>
      <c r="F158" s="93">
        <v>3.24</v>
      </c>
      <c r="G158" s="352">
        <v>3.35</v>
      </c>
      <c r="H158" s="352"/>
      <c r="I158" s="31"/>
    </row>
    <row r="159" spans="2:9" ht="9.75" customHeight="1">
      <c r="B159" s="29"/>
      <c r="C159" s="94" t="s">
        <v>528</v>
      </c>
      <c r="D159" s="95"/>
      <c r="E159" s="95"/>
      <c r="F159" s="95"/>
      <c r="G159" s="95"/>
      <c r="H159" s="95"/>
      <c r="I159" s="31"/>
    </row>
    <row r="160" spans="2:9" ht="9.75" customHeight="1">
      <c r="B160" s="29"/>
      <c r="C160" s="354" t="s">
        <v>615</v>
      </c>
      <c r="D160" s="354"/>
      <c r="E160" s="354"/>
      <c r="F160" s="354"/>
      <c r="G160" s="354"/>
      <c r="H160" s="354"/>
      <c r="I160" s="31"/>
    </row>
    <row r="161" spans="2:9" ht="9.75" customHeight="1">
      <c r="B161" s="29"/>
      <c r="C161" s="82"/>
      <c r="D161" s="82"/>
      <c r="E161" s="82"/>
      <c r="F161" s="82"/>
      <c r="G161" s="82"/>
      <c r="H161" s="82"/>
      <c r="I161" s="31"/>
    </row>
    <row r="162" spans="2:9" ht="9.75" customHeight="1">
      <c r="B162" s="29"/>
      <c r="C162" s="350" t="s">
        <v>616</v>
      </c>
      <c r="D162" s="350"/>
      <c r="E162" s="350"/>
      <c r="F162" s="350"/>
      <c r="G162" s="350"/>
      <c r="H162" s="350"/>
      <c r="I162" s="31"/>
    </row>
    <row r="163" spans="2:9" ht="24" customHeight="1">
      <c r="B163" s="29"/>
      <c r="C163" s="413" t="s">
        <v>617</v>
      </c>
      <c r="D163" s="413" t="s">
        <v>618</v>
      </c>
      <c r="E163" s="370" t="s">
        <v>619</v>
      </c>
      <c r="F163" s="370"/>
      <c r="G163" s="370" t="s">
        <v>620</v>
      </c>
      <c r="H163" s="370"/>
      <c r="I163" s="31"/>
    </row>
    <row r="164" spans="2:9" ht="18" customHeight="1">
      <c r="B164" s="29"/>
      <c r="C164" s="415"/>
      <c r="D164" s="415"/>
      <c r="E164" s="413" t="s">
        <v>621</v>
      </c>
      <c r="F164" s="413" t="s">
        <v>356</v>
      </c>
      <c r="G164" s="413" t="s">
        <v>621</v>
      </c>
      <c r="H164" s="413" t="s">
        <v>401</v>
      </c>
      <c r="I164" s="31"/>
    </row>
    <row r="165" spans="2:9" ht="18" customHeight="1">
      <c r="B165" s="29"/>
      <c r="C165" s="414"/>
      <c r="D165" s="414"/>
      <c r="E165" s="414"/>
      <c r="F165" s="414"/>
      <c r="G165" s="414"/>
      <c r="H165" s="414"/>
      <c r="I165" s="31"/>
    </row>
    <row r="166" spans="2:9" ht="12" customHeight="1">
      <c r="B166" s="29"/>
      <c r="C166" s="102" t="s">
        <v>357</v>
      </c>
      <c r="D166" s="102" t="s">
        <v>528</v>
      </c>
      <c r="E166" s="102" t="s">
        <v>528</v>
      </c>
      <c r="F166" s="102" t="s">
        <v>528</v>
      </c>
      <c r="G166" s="102" t="s">
        <v>528</v>
      </c>
      <c r="H166" s="102" t="s">
        <v>528</v>
      </c>
      <c r="I166" s="31"/>
    </row>
    <row r="167" spans="2:9" ht="24" customHeight="1">
      <c r="B167" s="29"/>
      <c r="C167" s="100" t="s">
        <v>358</v>
      </c>
      <c r="D167" s="100" t="s">
        <v>328</v>
      </c>
      <c r="E167" s="100">
        <v>2.25</v>
      </c>
      <c r="F167" s="100">
        <v>2.44</v>
      </c>
      <c r="G167" s="100">
        <v>2.44</v>
      </c>
      <c r="H167" s="140">
        <v>2.6</v>
      </c>
      <c r="I167" s="31"/>
    </row>
    <row r="168" spans="2:9" ht="12" customHeight="1">
      <c r="B168" s="29"/>
      <c r="C168" s="93" t="s">
        <v>359</v>
      </c>
      <c r="D168" s="93" t="s">
        <v>328</v>
      </c>
      <c r="E168" s="93">
        <v>2.25</v>
      </c>
      <c r="F168" s="103" t="s">
        <v>328</v>
      </c>
      <c r="G168" s="139">
        <v>1.9</v>
      </c>
      <c r="H168" s="103" t="s">
        <v>328</v>
      </c>
      <c r="I168" s="31"/>
    </row>
    <row r="169" spans="2:9" ht="12" customHeight="1">
      <c r="B169" s="29"/>
      <c r="C169" s="93" t="s">
        <v>360</v>
      </c>
      <c r="D169" s="93" t="s">
        <v>361</v>
      </c>
      <c r="E169" s="93">
        <v>2.35</v>
      </c>
      <c r="F169" s="93">
        <v>2.53</v>
      </c>
      <c r="G169" s="93">
        <v>2.53</v>
      </c>
      <c r="H169" s="93">
        <v>2.68</v>
      </c>
      <c r="I169" s="31"/>
    </row>
    <row r="170" spans="2:9" ht="12" customHeight="1">
      <c r="B170" s="29"/>
      <c r="C170" s="93"/>
      <c r="D170" s="93" t="s">
        <v>362</v>
      </c>
      <c r="E170" s="93">
        <v>2.46</v>
      </c>
      <c r="F170" s="93">
        <v>2.63</v>
      </c>
      <c r="G170" s="93">
        <v>2.63</v>
      </c>
      <c r="H170" s="93">
        <v>2.79</v>
      </c>
      <c r="I170" s="31"/>
    </row>
    <row r="171" spans="2:9" ht="12" customHeight="1">
      <c r="B171" s="29"/>
      <c r="C171" s="93"/>
      <c r="D171" s="93" t="s">
        <v>363</v>
      </c>
      <c r="E171" s="93">
        <v>2.53</v>
      </c>
      <c r="F171" s="93">
        <v>2.68</v>
      </c>
      <c r="G171" s="93">
        <v>2.68</v>
      </c>
      <c r="H171" s="139">
        <v>2.9</v>
      </c>
      <c r="I171" s="31"/>
    </row>
    <row r="172" spans="2:9" ht="12" customHeight="1">
      <c r="B172" s="29"/>
      <c r="C172" s="93"/>
      <c r="D172" s="93" t="s">
        <v>364</v>
      </c>
      <c r="E172" s="93">
        <v>2.68</v>
      </c>
      <c r="F172" s="103" t="s">
        <v>328</v>
      </c>
      <c r="G172" s="139">
        <v>2.9</v>
      </c>
      <c r="H172" s="103" t="s">
        <v>328</v>
      </c>
      <c r="I172" s="31"/>
    </row>
    <row r="173" spans="2:9" ht="36" customHeight="1">
      <c r="B173" s="29"/>
      <c r="C173" s="93" t="s">
        <v>365</v>
      </c>
      <c r="D173" s="93" t="s">
        <v>328</v>
      </c>
      <c r="E173" s="93">
        <v>2.25</v>
      </c>
      <c r="F173" s="93">
        <v>2.44</v>
      </c>
      <c r="G173" s="93">
        <v>2.44</v>
      </c>
      <c r="H173" s="139">
        <v>2.6</v>
      </c>
      <c r="I173" s="31"/>
    </row>
    <row r="174" spans="2:9" ht="36" customHeight="1">
      <c r="B174" s="29"/>
      <c r="C174" s="93" t="s">
        <v>402</v>
      </c>
      <c r="D174" s="93" t="s">
        <v>366</v>
      </c>
      <c r="E174" s="93">
        <v>2.38</v>
      </c>
      <c r="F174" s="93">
        <v>2.8</v>
      </c>
      <c r="G174" s="93">
        <v>2.57</v>
      </c>
      <c r="H174" s="93">
        <v>2.95</v>
      </c>
      <c r="I174" s="31"/>
    </row>
    <row r="175" spans="2:9" ht="12" customHeight="1">
      <c r="B175" s="29"/>
      <c r="C175" s="102" t="s">
        <v>360</v>
      </c>
      <c r="D175" s="100" t="s">
        <v>367</v>
      </c>
      <c r="E175" s="100">
        <v>2.57</v>
      </c>
      <c r="F175" s="100">
        <v>2.95</v>
      </c>
      <c r="G175" s="100">
        <v>2.71</v>
      </c>
      <c r="H175" s="100">
        <v>3.15</v>
      </c>
      <c r="I175" s="31"/>
    </row>
    <row r="176" spans="2:9" ht="12" customHeight="1">
      <c r="B176" s="29"/>
      <c r="C176" s="162"/>
      <c r="D176" s="93" t="s">
        <v>368</v>
      </c>
      <c r="E176" s="93">
        <v>2.68</v>
      </c>
      <c r="F176" s="93">
        <v>3.13</v>
      </c>
      <c r="G176" s="139">
        <v>2.9</v>
      </c>
      <c r="H176" s="93">
        <v>3.34</v>
      </c>
      <c r="I176" s="31"/>
    </row>
    <row r="177" spans="2:9" ht="12" customHeight="1">
      <c r="B177" s="29"/>
      <c r="C177" s="162"/>
      <c r="D177" s="93" t="s">
        <v>369</v>
      </c>
      <c r="E177" s="139">
        <v>2.9</v>
      </c>
      <c r="F177" s="103" t="s">
        <v>328</v>
      </c>
      <c r="G177" s="139">
        <v>3.11</v>
      </c>
      <c r="H177" s="103" t="s">
        <v>328</v>
      </c>
      <c r="I177" s="31"/>
    </row>
    <row r="178" spans="2:9" ht="12" customHeight="1">
      <c r="B178" s="29"/>
      <c r="C178" s="100"/>
      <c r="D178" s="93" t="s">
        <v>370</v>
      </c>
      <c r="E178" s="93">
        <v>3.11</v>
      </c>
      <c r="F178" s="103" t="s">
        <v>328</v>
      </c>
      <c r="G178" s="139">
        <v>3.3</v>
      </c>
      <c r="H178" s="103" t="s">
        <v>328</v>
      </c>
      <c r="I178" s="31"/>
    </row>
    <row r="179" spans="2:9" ht="43.5" customHeight="1">
      <c r="B179" s="29"/>
      <c r="C179" s="93" t="s">
        <v>371</v>
      </c>
      <c r="D179" s="103" t="s">
        <v>328</v>
      </c>
      <c r="E179" s="93">
        <v>2.38</v>
      </c>
      <c r="F179" s="139">
        <v>2.8</v>
      </c>
      <c r="G179" s="93">
        <v>2.57</v>
      </c>
      <c r="H179" s="93">
        <v>2.95</v>
      </c>
      <c r="I179" s="31"/>
    </row>
    <row r="180" spans="2:9" ht="9.75" customHeight="1">
      <c r="B180" s="29"/>
      <c r="C180" s="94" t="s">
        <v>528</v>
      </c>
      <c r="D180" s="95"/>
      <c r="E180" s="95"/>
      <c r="F180" s="95"/>
      <c r="G180" s="95"/>
      <c r="H180" s="95"/>
      <c r="I180" s="31"/>
    </row>
    <row r="181" spans="2:9" ht="12" customHeight="1">
      <c r="B181" s="29"/>
      <c r="C181" s="354" t="s">
        <v>372</v>
      </c>
      <c r="D181" s="354"/>
      <c r="E181" s="354"/>
      <c r="F181" s="354"/>
      <c r="G181" s="354"/>
      <c r="H181" s="354"/>
      <c r="I181" s="31"/>
    </row>
    <row r="182" spans="2:9" ht="9.75" customHeight="1">
      <c r="B182" s="29"/>
      <c r="C182" s="94" t="s">
        <v>528</v>
      </c>
      <c r="D182" s="95"/>
      <c r="E182" s="95"/>
      <c r="F182" s="95"/>
      <c r="G182" s="95"/>
      <c r="H182" s="95"/>
      <c r="I182" s="31"/>
    </row>
    <row r="183" spans="2:9" ht="24" customHeight="1">
      <c r="B183" s="29"/>
      <c r="C183" s="352" t="s">
        <v>0</v>
      </c>
      <c r="D183" s="352"/>
      <c r="E183" s="352"/>
      <c r="F183" s="352"/>
      <c r="G183" s="348" t="s">
        <v>403</v>
      </c>
      <c r="H183" s="348"/>
      <c r="I183" s="31"/>
    </row>
    <row r="184" spans="2:9" ht="12" customHeight="1">
      <c r="B184" s="29"/>
      <c r="C184" s="352" t="s">
        <v>1</v>
      </c>
      <c r="D184" s="352"/>
      <c r="E184" s="352"/>
      <c r="F184" s="352"/>
      <c r="G184" s="348" t="s">
        <v>2</v>
      </c>
      <c r="H184" s="348"/>
      <c r="I184" s="31"/>
    </row>
    <row r="185" spans="2:9" ht="24" customHeight="1">
      <c r="B185" s="29"/>
      <c r="C185" s="352" t="s">
        <v>3</v>
      </c>
      <c r="D185" s="352"/>
      <c r="E185" s="352"/>
      <c r="F185" s="352"/>
      <c r="G185" s="348" t="s">
        <v>4</v>
      </c>
      <c r="H185" s="348"/>
      <c r="I185" s="31"/>
    </row>
    <row r="186" spans="2:9" ht="12" customHeight="1">
      <c r="B186" s="29"/>
      <c r="C186" s="352" t="s">
        <v>5</v>
      </c>
      <c r="D186" s="352"/>
      <c r="E186" s="352"/>
      <c r="F186" s="352"/>
      <c r="G186" s="348" t="s">
        <v>6</v>
      </c>
      <c r="H186" s="348"/>
      <c r="I186" s="31"/>
    </row>
    <row r="187" spans="2:9" ht="12" customHeight="1">
      <c r="B187" s="29"/>
      <c r="C187" s="352" t="s">
        <v>7</v>
      </c>
      <c r="D187" s="352"/>
      <c r="E187" s="352"/>
      <c r="F187" s="352"/>
      <c r="G187" s="348" t="s">
        <v>8</v>
      </c>
      <c r="H187" s="348"/>
      <c r="I187" s="31"/>
    </row>
    <row r="188" spans="2:9" ht="12" customHeight="1">
      <c r="B188" s="29"/>
      <c r="C188" s="352" t="s">
        <v>9</v>
      </c>
      <c r="D188" s="352"/>
      <c r="E188" s="352"/>
      <c r="F188" s="352"/>
      <c r="G188" s="348" t="s">
        <v>10</v>
      </c>
      <c r="H188" s="348"/>
      <c r="I188" s="31"/>
    </row>
    <row r="189" spans="2:9" ht="12" customHeight="1">
      <c r="B189" s="29"/>
      <c r="C189" s="352" t="s">
        <v>11</v>
      </c>
      <c r="D189" s="352"/>
      <c r="E189" s="352"/>
      <c r="F189" s="352"/>
      <c r="G189" s="348" t="s">
        <v>6</v>
      </c>
      <c r="H189" s="348"/>
      <c r="I189" s="31"/>
    </row>
    <row r="190" spans="2:9" ht="12" customHeight="1">
      <c r="B190" s="29"/>
      <c r="C190" s="94" t="s">
        <v>528</v>
      </c>
      <c r="D190" s="95"/>
      <c r="E190" s="95"/>
      <c r="F190" s="95"/>
      <c r="G190" s="95"/>
      <c r="H190" s="95"/>
      <c r="I190" s="31"/>
    </row>
    <row r="191" spans="2:9" ht="12" customHeight="1">
      <c r="B191" s="29"/>
      <c r="C191" s="354" t="s">
        <v>12</v>
      </c>
      <c r="D191" s="354"/>
      <c r="E191" s="354"/>
      <c r="F191" s="354"/>
      <c r="G191" s="354"/>
      <c r="H191" s="354"/>
      <c r="I191" s="31"/>
    </row>
    <row r="192" spans="2:9" ht="9.75" customHeight="1">
      <c r="B192" s="29"/>
      <c r="C192" s="99"/>
      <c r="D192" s="95"/>
      <c r="E192" s="95"/>
      <c r="F192" s="95"/>
      <c r="G192" s="95"/>
      <c r="H192" s="95"/>
      <c r="I192" s="31"/>
    </row>
    <row r="193" spans="2:9" ht="24" customHeight="1">
      <c r="B193" s="29"/>
      <c r="C193" s="416" t="s">
        <v>13</v>
      </c>
      <c r="D193" s="416"/>
      <c r="E193" s="416"/>
      <c r="F193" s="416"/>
      <c r="G193" s="416" t="s">
        <v>528</v>
      </c>
      <c r="H193" s="416"/>
      <c r="I193" s="31"/>
    </row>
    <row r="194" spans="2:9" ht="12" customHeight="1">
      <c r="B194" s="29"/>
      <c r="C194" s="355" t="s">
        <v>14</v>
      </c>
      <c r="D194" s="355"/>
      <c r="E194" s="355"/>
      <c r="F194" s="355"/>
      <c r="G194" s="417">
        <v>1.9</v>
      </c>
      <c r="H194" s="417"/>
      <c r="I194" s="31"/>
    </row>
    <row r="195" spans="2:9" ht="12" customHeight="1">
      <c r="B195" s="29"/>
      <c r="C195" s="352" t="s">
        <v>15</v>
      </c>
      <c r="D195" s="352"/>
      <c r="E195" s="352"/>
      <c r="F195" s="352"/>
      <c r="G195" s="353">
        <v>1.73</v>
      </c>
      <c r="H195" s="353"/>
      <c r="I195" s="31"/>
    </row>
    <row r="196" spans="2:9" ht="12" customHeight="1">
      <c r="B196" s="29"/>
      <c r="C196" s="352" t="s">
        <v>16</v>
      </c>
      <c r="D196" s="352"/>
      <c r="E196" s="352"/>
      <c r="F196" s="352"/>
      <c r="G196" s="353">
        <v>1.57</v>
      </c>
      <c r="H196" s="353"/>
      <c r="I196" s="31"/>
    </row>
    <row r="197" spans="2:9" ht="12" customHeight="1">
      <c r="B197" s="29"/>
      <c r="C197" s="352" t="s">
        <v>17</v>
      </c>
      <c r="D197" s="352"/>
      <c r="E197" s="352"/>
      <c r="F197" s="352"/>
      <c r="G197" s="353">
        <v>2.11</v>
      </c>
      <c r="H197" s="353"/>
      <c r="I197" s="31"/>
    </row>
    <row r="198" spans="2:9" ht="12" customHeight="1">
      <c r="B198" s="29"/>
      <c r="C198" s="352" t="s">
        <v>18</v>
      </c>
      <c r="D198" s="352"/>
      <c r="E198" s="352"/>
      <c r="F198" s="352"/>
      <c r="G198" s="353">
        <v>2.03</v>
      </c>
      <c r="H198" s="353"/>
      <c r="I198" s="31"/>
    </row>
    <row r="199" spans="2:9" ht="12" customHeight="1">
      <c r="B199" s="29"/>
      <c r="C199" s="352" t="s">
        <v>19</v>
      </c>
      <c r="D199" s="352"/>
      <c r="E199" s="352"/>
      <c r="F199" s="352"/>
      <c r="G199" s="353" t="s">
        <v>528</v>
      </c>
      <c r="H199" s="353"/>
      <c r="I199" s="31"/>
    </row>
    <row r="200" spans="2:9" ht="12" customHeight="1">
      <c r="B200" s="29"/>
      <c r="C200" s="352" t="s">
        <v>14</v>
      </c>
      <c r="D200" s="352"/>
      <c r="E200" s="352"/>
      <c r="F200" s="352"/>
      <c r="G200" s="353">
        <v>2.03</v>
      </c>
      <c r="H200" s="353"/>
      <c r="I200" s="31"/>
    </row>
    <row r="201" spans="2:9" ht="12" customHeight="1">
      <c r="B201" s="29"/>
      <c r="C201" s="352" t="s">
        <v>15</v>
      </c>
      <c r="D201" s="352"/>
      <c r="E201" s="352"/>
      <c r="F201" s="352"/>
      <c r="G201" s="353">
        <v>1.9</v>
      </c>
      <c r="H201" s="353"/>
      <c r="I201" s="31"/>
    </row>
    <row r="202" spans="2:9" ht="12" customHeight="1">
      <c r="B202" s="29"/>
      <c r="C202" s="352" t="s">
        <v>20</v>
      </c>
      <c r="D202" s="352"/>
      <c r="E202" s="352"/>
      <c r="F202" s="352"/>
      <c r="G202" s="352" t="s">
        <v>528</v>
      </c>
      <c r="H202" s="352"/>
      <c r="I202" s="31"/>
    </row>
    <row r="203" spans="2:9" ht="12" customHeight="1">
      <c r="B203" s="29"/>
      <c r="C203" s="352" t="s">
        <v>21</v>
      </c>
      <c r="D203" s="352"/>
      <c r="E203" s="352"/>
      <c r="F203" s="352"/>
      <c r="G203" s="353">
        <v>1.9</v>
      </c>
      <c r="H203" s="353"/>
      <c r="I203" s="31"/>
    </row>
    <row r="204" spans="2:9" ht="12" customHeight="1">
      <c r="B204" s="29"/>
      <c r="C204" s="352" t="s">
        <v>22</v>
      </c>
      <c r="D204" s="352"/>
      <c r="E204" s="352"/>
      <c r="F204" s="352"/>
      <c r="G204" s="353">
        <v>1.73</v>
      </c>
      <c r="H204" s="353"/>
      <c r="I204" s="31"/>
    </row>
    <row r="205" spans="2:9" ht="12" customHeight="1">
      <c r="B205" s="29"/>
      <c r="C205" s="352" t="s">
        <v>23</v>
      </c>
      <c r="D205" s="352"/>
      <c r="E205" s="352"/>
      <c r="F205" s="352"/>
      <c r="G205" s="353">
        <v>1.9</v>
      </c>
      <c r="H205" s="353"/>
      <c r="I205" s="31"/>
    </row>
    <row r="206" spans="2:9" ht="24" customHeight="1">
      <c r="B206" s="29"/>
      <c r="C206" s="352" t="s">
        <v>24</v>
      </c>
      <c r="D206" s="352"/>
      <c r="E206" s="352"/>
      <c r="F206" s="352"/>
      <c r="G206" s="352">
        <v>1.35</v>
      </c>
      <c r="H206" s="352"/>
      <c r="I206" s="31"/>
    </row>
    <row r="207" spans="2:9" ht="24" customHeight="1">
      <c r="B207" s="29"/>
      <c r="C207" s="352" t="s">
        <v>25</v>
      </c>
      <c r="D207" s="352"/>
      <c r="E207" s="352"/>
      <c r="F207" s="352"/>
      <c r="G207" s="352">
        <v>1.57</v>
      </c>
      <c r="H207" s="352"/>
      <c r="I207" s="31"/>
    </row>
    <row r="208" spans="2:9" ht="12" customHeight="1">
      <c r="B208" s="29"/>
      <c r="C208" s="352" t="s">
        <v>26</v>
      </c>
      <c r="D208" s="352"/>
      <c r="E208" s="352"/>
      <c r="F208" s="352"/>
      <c r="G208" s="352">
        <v>1.73</v>
      </c>
      <c r="H208" s="352"/>
      <c r="I208" s="31"/>
    </row>
    <row r="209" spans="2:9" ht="12" customHeight="1">
      <c r="B209" s="29"/>
      <c r="C209" s="352" t="s">
        <v>27</v>
      </c>
      <c r="D209" s="352"/>
      <c r="E209" s="352"/>
      <c r="F209" s="352"/>
      <c r="G209" s="418" t="s">
        <v>28</v>
      </c>
      <c r="H209" s="419"/>
      <c r="I209" s="31"/>
    </row>
    <row r="210" spans="2:9" ht="12" customHeight="1">
      <c r="B210" s="29"/>
      <c r="C210" s="352" t="s">
        <v>29</v>
      </c>
      <c r="D210" s="352"/>
      <c r="E210" s="352"/>
      <c r="F210" s="352"/>
      <c r="G210" s="352">
        <v>1.47</v>
      </c>
      <c r="H210" s="352"/>
      <c r="I210" s="31"/>
    </row>
    <row r="211" spans="2:9" ht="12" customHeight="1">
      <c r="B211" s="29"/>
      <c r="C211" s="50"/>
      <c r="D211" s="50"/>
      <c r="E211" s="95"/>
      <c r="F211" s="95"/>
      <c r="G211" s="95"/>
      <c r="H211" s="95"/>
      <c r="I211" s="31"/>
    </row>
    <row r="212" spans="2:9" ht="12" customHeight="1">
      <c r="B212" s="29"/>
      <c r="C212" s="351" t="s">
        <v>30</v>
      </c>
      <c r="D212" s="351"/>
      <c r="E212" s="351"/>
      <c r="F212" s="351"/>
      <c r="G212" s="351"/>
      <c r="H212" s="351"/>
      <c r="I212" s="31"/>
    </row>
    <row r="213" spans="2:9" ht="12" customHeight="1">
      <c r="B213" s="29"/>
      <c r="C213" s="94" t="s">
        <v>528</v>
      </c>
      <c r="D213" s="95"/>
      <c r="E213" s="95"/>
      <c r="F213" s="95"/>
      <c r="G213" s="95"/>
      <c r="H213" s="95"/>
      <c r="I213" s="31"/>
    </row>
    <row r="214" spans="2:9" ht="12" customHeight="1">
      <c r="B214" s="29"/>
      <c r="C214" s="416" t="s">
        <v>572</v>
      </c>
      <c r="D214" s="416"/>
      <c r="E214" s="416"/>
      <c r="F214" s="416"/>
      <c r="G214" s="416" t="s">
        <v>528</v>
      </c>
      <c r="H214" s="416"/>
      <c r="I214" s="31"/>
    </row>
    <row r="215" spans="2:9" ht="36" customHeight="1">
      <c r="B215" s="29"/>
      <c r="C215" s="355" t="s">
        <v>31</v>
      </c>
      <c r="D215" s="355"/>
      <c r="E215" s="355"/>
      <c r="F215" s="355"/>
      <c r="G215" s="355">
        <v>2.08</v>
      </c>
      <c r="H215" s="355"/>
      <c r="I215" s="31"/>
    </row>
    <row r="216" spans="2:9" ht="34.5" customHeight="1">
      <c r="B216" s="29"/>
      <c r="C216" s="352" t="s">
        <v>32</v>
      </c>
      <c r="D216" s="352"/>
      <c r="E216" s="352"/>
      <c r="F216" s="352"/>
      <c r="G216" s="352">
        <v>1.95</v>
      </c>
      <c r="H216" s="352"/>
      <c r="I216" s="31"/>
    </row>
    <row r="217" spans="2:9" ht="24" customHeight="1">
      <c r="B217" s="29"/>
      <c r="C217" s="352" t="s">
        <v>33</v>
      </c>
      <c r="D217" s="352"/>
      <c r="E217" s="352"/>
      <c r="F217" s="352"/>
      <c r="G217" s="352">
        <v>1.78</v>
      </c>
      <c r="H217" s="352"/>
      <c r="I217" s="31"/>
    </row>
    <row r="218" spans="2:9" ht="12" customHeight="1">
      <c r="B218" s="29"/>
      <c r="C218" s="416" t="s">
        <v>34</v>
      </c>
      <c r="D218" s="416"/>
      <c r="E218" s="416"/>
      <c r="F218" s="416"/>
      <c r="G218" s="416" t="s">
        <v>528</v>
      </c>
      <c r="H218" s="416"/>
      <c r="I218" s="31"/>
    </row>
    <row r="219" spans="2:9" ht="12" customHeight="1">
      <c r="B219" s="29"/>
      <c r="C219" s="355" t="s">
        <v>35</v>
      </c>
      <c r="D219" s="355"/>
      <c r="E219" s="355"/>
      <c r="F219" s="355"/>
      <c r="G219" s="355">
        <v>2.48</v>
      </c>
      <c r="H219" s="355"/>
      <c r="I219" s="31"/>
    </row>
    <row r="220" spans="2:9" ht="12" customHeight="1">
      <c r="B220" s="29"/>
      <c r="C220" s="352" t="s">
        <v>36</v>
      </c>
      <c r="D220" s="352"/>
      <c r="E220" s="352"/>
      <c r="F220" s="352"/>
      <c r="G220" s="352">
        <v>2.31</v>
      </c>
      <c r="H220" s="352"/>
      <c r="I220" s="31"/>
    </row>
    <row r="221" spans="2:9" ht="12" customHeight="1">
      <c r="B221" s="29"/>
      <c r="C221" s="352" t="s">
        <v>37</v>
      </c>
      <c r="D221" s="352"/>
      <c r="E221" s="352"/>
      <c r="F221" s="352"/>
      <c r="G221" s="353">
        <v>2.2</v>
      </c>
      <c r="H221" s="353"/>
      <c r="I221" s="31"/>
    </row>
    <row r="222" spans="2:9" ht="12" customHeight="1">
      <c r="B222" s="29"/>
      <c r="C222" s="352" t="s">
        <v>38</v>
      </c>
      <c r="D222" s="352"/>
      <c r="E222" s="352"/>
      <c r="F222" s="352"/>
      <c r="G222" s="352">
        <v>2.08</v>
      </c>
      <c r="H222" s="352"/>
      <c r="I222" s="31"/>
    </row>
    <row r="223" spans="2:9" ht="12" customHeight="1">
      <c r="B223" s="29"/>
      <c r="C223" s="94" t="s">
        <v>528</v>
      </c>
      <c r="D223" s="95"/>
      <c r="E223" s="95"/>
      <c r="F223" s="95"/>
      <c r="G223" s="95"/>
      <c r="H223" s="95"/>
      <c r="I223" s="31"/>
    </row>
    <row r="224" spans="2:9" ht="12" customHeight="1">
      <c r="B224" s="29"/>
      <c r="C224" s="101"/>
      <c r="D224" s="101"/>
      <c r="E224" s="101"/>
      <c r="F224" s="101"/>
      <c r="G224" s="101"/>
      <c r="H224" s="101"/>
      <c r="I224" s="31"/>
    </row>
    <row r="225" spans="2:9" ht="12" customHeight="1">
      <c r="B225" s="29"/>
      <c r="C225" s="425" t="s">
        <v>39</v>
      </c>
      <c r="D225" s="425"/>
      <c r="E225" s="425"/>
      <c r="F225" s="425"/>
      <c r="G225" s="425"/>
      <c r="H225" s="425"/>
      <c r="I225" s="31"/>
    </row>
    <row r="226" spans="2:9" ht="12" customHeight="1">
      <c r="B226" s="29"/>
      <c r="C226" s="425"/>
      <c r="D226" s="425"/>
      <c r="E226" s="425"/>
      <c r="F226" s="425"/>
      <c r="G226" s="425"/>
      <c r="H226" s="425"/>
      <c r="I226" s="31"/>
    </row>
    <row r="227" spans="2:9" ht="12" customHeight="1">
      <c r="B227" s="29"/>
      <c r="C227" s="94" t="s">
        <v>528</v>
      </c>
      <c r="D227" s="95"/>
      <c r="E227" s="95"/>
      <c r="F227" s="95"/>
      <c r="G227" s="95"/>
      <c r="H227" s="95"/>
      <c r="I227" s="31"/>
    </row>
    <row r="228" spans="2:9" ht="12" customHeight="1">
      <c r="B228" s="29"/>
      <c r="C228" s="416" t="s">
        <v>40</v>
      </c>
      <c r="D228" s="416"/>
      <c r="E228" s="416"/>
      <c r="F228" s="416"/>
      <c r="G228" s="416" t="s">
        <v>528</v>
      </c>
      <c r="H228" s="416"/>
      <c r="I228" s="31"/>
    </row>
    <row r="229" spans="2:9" ht="12" customHeight="1">
      <c r="B229" s="29"/>
      <c r="C229" s="355" t="s">
        <v>35</v>
      </c>
      <c r="D229" s="355"/>
      <c r="E229" s="355"/>
      <c r="F229" s="355"/>
      <c r="G229" s="355">
        <v>2.25</v>
      </c>
      <c r="H229" s="355"/>
      <c r="I229" s="31"/>
    </row>
    <row r="230" spans="2:9" ht="12" customHeight="1">
      <c r="B230" s="29"/>
      <c r="C230" s="352" t="s">
        <v>36</v>
      </c>
      <c r="D230" s="352"/>
      <c r="E230" s="352"/>
      <c r="F230" s="352"/>
      <c r="G230" s="352">
        <v>2.09</v>
      </c>
      <c r="H230" s="352"/>
      <c r="I230" s="31"/>
    </row>
    <row r="231" spans="2:9" ht="12" customHeight="1">
      <c r="B231" s="29"/>
      <c r="C231" s="352" t="s">
        <v>37</v>
      </c>
      <c r="D231" s="352"/>
      <c r="E231" s="352"/>
      <c r="F231" s="352"/>
      <c r="G231" s="352">
        <v>1.93</v>
      </c>
      <c r="H231" s="352"/>
      <c r="I231" s="31"/>
    </row>
    <row r="232" spans="2:9" ht="12" customHeight="1">
      <c r="B232" s="29"/>
      <c r="C232" s="352" t="s">
        <v>41</v>
      </c>
      <c r="D232" s="352"/>
      <c r="E232" s="352"/>
      <c r="F232" s="352"/>
      <c r="G232" s="352" t="s">
        <v>528</v>
      </c>
      <c r="H232" s="352"/>
      <c r="I232" s="31"/>
    </row>
    <row r="233" spans="2:9" ht="12" customHeight="1">
      <c r="B233" s="29"/>
      <c r="C233" s="352" t="s">
        <v>35</v>
      </c>
      <c r="D233" s="352"/>
      <c r="E233" s="352"/>
      <c r="F233" s="352"/>
      <c r="G233" s="352">
        <v>2.25</v>
      </c>
      <c r="H233" s="352"/>
      <c r="I233" s="31"/>
    </row>
    <row r="234" spans="2:9" ht="12" customHeight="1">
      <c r="B234" s="29"/>
      <c r="C234" s="352" t="s">
        <v>36</v>
      </c>
      <c r="D234" s="352"/>
      <c r="E234" s="352"/>
      <c r="F234" s="352"/>
      <c r="G234" s="352">
        <v>2.09</v>
      </c>
      <c r="H234" s="352"/>
      <c r="I234" s="31"/>
    </row>
    <row r="235" spans="2:9" ht="12" customHeight="1">
      <c r="B235" s="29"/>
      <c r="C235" s="94" t="s">
        <v>528</v>
      </c>
      <c r="D235" s="95"/>
      <c r="E235" s="95"/>
      <c r="F235" s="95"/>
      <c r="G235" s="95"/>
      <c r="H235" s="95"/>
      <c r="I235" s="31"/>
    </row>
    <row r="236" spans="2:9" ht="12" customHeight="1">
      <c r="B236" s="29"/>
      <c r="C236" s="354" t="s">
        <v>42</v>
      </c>
      <c r="D236" s="354"/>
      <c r="E236" s="354"/>
      <c r="F236" s="354"/>
      <c r="G236" s="354"/>
      <c r="H236" s="354"/>
      <c r="I236" s="31"/>
    </row>
    <row r="237" spans="2:9" ht="12" customHeight="1">
      <c r="B237" s="29"/>
      <c r="C237" s="82"/>
      <c r="D237" s="82"/>
      <c r="E237" s="82"/>
      <c r="F237" s="82"/>
      <c r="G237" s="82"/>
      <c r="H237" s="82"/>
      <c r="I237" s="31"/>
    </row>
    <row r="238" spans="2:9" ht="12" customHeight="1">
      <c r="B238" s="29"/>
      <c r="C238" s="350" t="s">
        <v>43</v>
      </c>
      <c r="D238" s="350"/>
      <c r="E238" s="350"/>
      <c r="F238" s="350"/>
      <c r="G238" s="350"/>
      <c r="H238" s="350"/>
      <c r="I238" s="31"/>
    </row>
    <row r="239" spans="2:9" ht="12" customHeight="1">
      <c r="B239" s="29"/>
      <c r="C239" s="370" t="s">
        <v>44</v>
      </c>
      <c r="D239" s="370"/>
      <c r="E239" s="370" t="s">
        <v>45</v>
      </c>
      <c r="F239" s="370"/>
      <c r="G239" s="370" t="s">
        <v>46</v>
      </c>
      <c r="H239" s="370"/>
      <c r="I239" s="31"/>
    </row>
    <row r="240" spans="2:9" ht="12" customHeight="1">
      <c r="B240" s="29"/>
      <c r="C240" s="370"/>
      <c r="D240" s="370"/>
      <c r="E240" s="370"/>
      <c r="F240" s="370"/>
      <c r="G240" s="370"/>
      <c r="H240" s="370"/>
      <c r="I240" s="31"/>
    </row>
    <row r="241" spans="2:9" ht="12" customHeight="1">
      <c r="B241" s="29"/>
      <c r="C241" s="370"/>
      <c r="D241" s="370"/>
      <c r="E241" s="370"/>
      <c r="F241" s="370"/>
      <c r="G241" s="370"/>
      <c r="H241" s="370"/>
      <c r="I241" s="31"/>
    </row>
    <row r="242" spans="2:9" ht="12" customHeight="1">
      <c r="B242" s="29"/>
      <c r="C242" s="370"/>
      <c r="D242" s="370"/>
      <c r="E242" s="370"/>
      <c r="F242" s="370"/>
      <c r="G242" s="370"/>
      <c r="H242" s="370"/>
      <c r="I242" s="31"/>
    </row>
    <row r="243" spans="2:9" ht="12" customHeight="1">
      <c r="B243" s="29"/>
      <c r="C243" s="370"/>
      <c r="D243" s="370"/>
      <c r="E243" s="370"/>
      <c r="F243" s="370"/>
      <c r="G243" s="370"/>
      <c r="H243" s="370"/>
      <c r="I243" s="31"/>
    </row>
    <row r="244" spans="2:9" ht="12" customHeight="1">
      <c r="B244" s="29"/>
      <c r="C244" s="370"/>
      <c r="D244" s="370"/>
      <c r="E244" s="370"/>
      <c r="F244" s="370"/>
      <c r="G244" s="370"/>
      <c r="H244" s="370"/>
      <c r="I244" s="31"/>
    </row>
    <row r="245" spans="2:9" ht="12" customHeight="1">
      <c r="B245" s="29"/>
      <c r="C245" s="370"/>
      <c r="D245" s="370"/>
      <c r="E245" s="370"/>
      <c r="F245" s="370"/>
      <c r="G245" s="370"/>
      <c r="H245" s="370"/>
      <c r="I245" s="31"/>
    </row>
    <row r="246" spans="2:9" ht="12" customHeight="1">
      <c r="B246" s="29"/>
      <c r="C246" s="370"/>
      <c r="D246" s="370"/>
      <c r="E246" s="370"/>
      <c r="F246" s="370"/>
      <c r="G246" s="370"/>
      <c r="H246" s="370"/>
      <c r="I246" s="31"/>
    </row>
    <row r="247" spans="2:9" ht="12" customHeight="1">
      <c r="B247" s="29"/>
      <c r="C247" s="370"/>
      <c r="D247" s="370"/>
      <c r="E247" s="370"/>
      <c r="F247" s="370"/>
      <c r="G247" s="370"/>
      <c r="H247" s="370"/>
      <c r="I247" s="31"/>
    </row>
    <row r="248" spans="2:9" ht="12" customHeight="1">
      <c r="B248" s="29"/>
      <c r="C248" s="370"/>
      <c r="D248" s="370"/>
      <c r="E248" s="370"/>
      <c r="F248" s="370"/>
      <c r="G248" s="370"/>
      <c r="H248" s="370"/>
      <c r="I248" s="31"/>
    </row>
    <row r="249" spans="2:9" ht="11.25" customHeight="1">
      <c r="B249" s="29"/>
      <c r="C249" s="370"/>
      <c r="D249" s="370"/>
      <c r="E249" s="370"/>
      <c r="F249" s="370"/>
      <c r="G249" s="370"/>
      <c r="H249" s="370"/>
      <c r="I249" s="31"/>
    </row>
    <row r="250" spans="2:9" ht="12" customHeight="1">
      <c r="B250" s="29"/>
      <c r="C250" s="352" t="s">
        <v>47</v>
      </c>
      <c r="D250" s="352"/>
      <c r="E250" s="353">
        <v>1.7</v>
      </c>
      <c r="F250" s="353"/>
      <c r="G250" s="353">
        <v>1.65</v>
      </c>
      <c r="H250" s="353"/>
      <c r="I250" s="31"/>
    </row>
    <row r="251" spans="2:9" ht="12" customHeight="1">
      <c r="B251" s="29"/>
      <c r="C251" s="352" t="s">
        <v>48</v>
      </c>
      <c r="D251" s="352"/>
      <c r="E251" s="353">
        <v>1.6</v>
      </c>
      <c r="F251" s="353"/>
      <c r="G251" s="353">
        <v>1.43</v>
      </c>
      <c r="H251" s="353"/>
      <c r="I251" s="31"/>
    </row>
    <row r="252" spans="2:9" ht="12" customHeight="1">
      <c r="B252" s="29"/>
      <c r="C252" s="352" t="s">
        <v>49</v>
      </c>
      <c r="D252" s="352"/>
      <c r="E252" s="353">
        <v>1.5</v>
      </c>
      <c r="F252" s="353"/>
      <c r="G252" s="420" t="s">
        <v>328</v>
      </c>
      <c r="H252" s="421"/>
      <c r="I252" s="31"/>
    </row>
    <row r="253" spans="2:9" ht="12" customHeight="1">
      <c r="B253" s="29"/>
      <c r="C253" s="352" t="s">
        <v>50</v>
      </c>
      <c r="D253" s="352"/>
      <c r="E253" s="353">
        <v>1.28</v>
      </c>
      <c r="F253" s="353"/>
      <c r="G253" s="353">
        <v>1.28</v>
      </c>
      <c r="H253" s="353"/>
      <c r="I253" s="31"/>
    </row>
    <row r="254" spans="2:9" ht="12" customHeight="1">
      <c r="B254" s="29"/>
      <c r="C254" s="352" t="s">
        <v>51</v>
      </c>
      <c r="D254" s="352"/>
      <c r="E254" s="353">
        <v>1.43</v>
      </c>
      <c r="F254" s="353"/>
      <c r="G254" s="353">
        <v>1.7</v>
      </c>
      <c r="H254" s="353"/>
      <c r="I254" s="31"/>
    </row>
    <row r="255" spans="2:9" ht="12" customHeight="1">
      <c r="B255" s="29"/>
      <c r="C255" s="94" t="s">
        <v>528</v>
      </c>
      <c r="D255" s="95"/>
      <c r="E255" s="95"/>
      <c r="F255" s="95"/>
      <c r="G255" s="95"/>
      <c r="H255" s="95"/>
      <c r="I255" s="31"/>
    </row>
    <row r="256" spans="2:9" ht="12" customHeight="1">
      <c r="B256" s="29"/>
      <c r="C256" s="424" t="s">
        <v>52</v>
      </c>
      <c r="D256" s="424"/>
      <c r="E256" s="424"/>
      <c r="F256" s="424"/>
      <c r="G256" s="424"/>
      <c r="H256" s="424"/>
      <c r="I256" s="31"/>
    </row>
    <row r="257" spans="2:9" ht="12" customHeight="1">
      <c r="B257" s="29"/>
      <c r="C257" s="94" t="s">
        <v>528</v>
      </c>
      <c r="D257" s="95"/>
      <c r="E257" s="95"/>
      <c r="F257" s="95"/>
      <c r="G257" s="95"/>
      <c r="H257" s="95"/>
      <c r="I257" s="31"/>
    </row>
    <row r="258" spans="2:9" ht="12" customHeight="1">
      <c r="B258" s="29"/>
      <c r="C258" s="352" t="s">
        <v>152</v>
      </c>
      <c r="D258" s="352"/>
      <c r="E258" s="352"/>
      <c r="F258" s="352"/>
      <c r="G258" s="352">
        <v>2.48</v>
      </c>
      <c r="H258" s="352"/>
      <c r="I258" s="31"/>
    </row>
    <row r="259" spans="2:9" ht="24" customHeight="1">
      <c r="B259" s="29"/>
      <c r="C259" s="352" t="s">
        <v>404</v>
      </c>
      <c r="D259" s="352"/>
      <c r="E259" s="352"/>
      <c r="F259" s="352"/>
      <c r="G259" s="352">
        <v>2.64</v>
      </c>
      <c r="H259" s="352"/>
      <c r="I259" s="31"/>
    </row>
    <row r="260" spans="2:9" ht="12" customHeight="1">
      <c r="B260" s="29"/>
      <c r="C260" s="416" t="s">
        <v>153</v>
      </c>
      <c r="D260" s="416"/>
      <c r="E260" s="416"/>
      <c r="F260" s="416"/>
      <c r="G260" s="416" t="s">
        <v>528</v>
      </c>
      <c r="H260" s="416"/>
      <c r="I260" s="31"/>
    </row>
    <row r="261" spans="2:9" ht="12" customHeight="1">
      <c r="B261" s="29"/>
      <c r="C261" s="422" t="s">
        <v>405</v>
      </c>
      <c r="D261" s="422"/>
      <c r="E261" s="422"/>
      <c r="F261" s="422"/>
      <c r="G261" s="422" t="s">
        <v>528</v>
      </c>
      <c r="H261" s="422"/>
      <c r="I261" s="31"/>
    </row>
    <row r="262" spans="2:9" ht="12" customHeight="1">
      <c r="B262" s="29"/>
      <c r="C262" s="355" t="s">
        <v>154</v>
      </c>
      <c r="D262" s="355"/>
      <c r="E262" s="355"/>
      <c r="F262" s="355"/>
      <c r="G262" s="355">
        <v>2.48</v>
      </c>
      <c r="H262" s="355"/>
      <c r="I262" s="31"/>
    </row>
    <row r="263" spans="2:9" ht="12" customHeight="1">
      <c r="B263" s="29"/>
      <c r="C263" s="352" t="s">
        <v>155</v>
      </c>
      <c r="D263" s="352"/>
      <c r="E263" s="352"/>
      <c r="F263" s="352"/>
      <c r="G263" s="352">
        <v>2.64</v>
      </c>
      <c r="H263" s="352"/>
      <c r="I263" s="31"/>
    </row>
    <row r="264" spans="2:9" ht="12" customHeight="1">
      <c r="B264" s="29"/>
      <c r="C264" s="416" t="s">
        <v>406</v>
      </c>
      <c r="D264" s="416"/>
      <c r="E264" s="416"/>
      <c r="F264" s="416"/>
      <c r="G264" s="416" t="s">
        <v>528</v>
      </c>
      <c r="H264" s="416"/>
      <c r="I264" s="31"/>
    </row>
    <row r="265" spans="2:9" ht="12" customHeight="1">
      <c r="B265" s="29"/>
      <c r="C265" s="355" t="s">
        <v>156</v>
      </c>
      <c r="D265" s="355"/>
      <c r="E265" s="355"/>
      <c r="F265" s="355"/>
      <c r="G265" s="355">
        <v>2.48</v>
      </c>
      <c r="H265" s="355"/>
      <c r="I265" s="31"/>
    </row>
    <row r="266" spans="2:9" ht="12" customHeight="1">
      <c r="B266" s="29"/>
      <c r="C266" s="416" t="s">
        <v>157</v>
      </c>
      <c r="D266" s="416"/>
      <c r="E266" s="416"/>
      <c r="F266" s="416"/>
      <c r="G266" s="416" t="s">
        <v>528</v>
      </c>
      <c r="H266" s="416"/>
      <c r="I266" s="31"/>
    </row>
    <row r="267" spans="2:9" ht="12" customHeight="1">
      <c r="B267" s="29"/>
      <c r="C267" s="355" t="s">
        <v>158</v>
      </c>
      <c r="D267" s="355"/>
      <c r="E267" s="355"/>
      <c r="F267" s="355"/>
      <c r="G267" s="355">
        <v>2.39</v>
      </c>
      <c r="H267" s="355"/>
      <c r="I267" s="31"/>
    </row>
    <row r="268" spans="2:9" ht="12" customHeight="1">
      <c r="B268" s="29"/>
      <c r="C268" s="352" t="s">
        <v>159</v>
      </c>
      <c r="D268" s="352"/>
      <c r="E268" s="352"/>
      <c r="F268" s="352"/>
      <c r="G268" s="352">
        <v>2.48</v>
      </c>
      <c r="H268" s="352"/>
      <c r="I268" s="31"/>
    </row>
    <row r="269" spans="2:9" ht="12" customHeight="1">
      <c r="B269" s="29"/>
      <c r="C269" s="352" t="s">
        <v>160</v>
      </c>
      <c r="D269" s="352"/>
      <c r="E269" s="352"/>
      <c r="F269" s="352"/>
      <c r="G269" s="352">
        <v>2.64</v>
      </c>
      <c r="H269" s="352"/>
      <c r="I269" s="31"/>
    </row>
    <row r="270" spans="2:9" ht="24" customHeight="1">
      <c r="B270" s="29"/>
      <c r="C270" s="352" t="s">
        <v>161</v>
      </c>
      <c r="D270" s="352"/>
      <c r="E270" s="352"/>
      <c r="F270" s="352"/>
      <c r="G270" s="352">
        <v>2.39</v>
      </c>
      <c r="H270" s="352"/>
      <c r="I270" s="31"/>
    </row>
    <row r="271" spans="2:9" ht="24" customHeight="1">
      <c r="B271" s="29"/>
      <c r="C271" s="352" t="s">
        <v>162</v>
      </c>
      <c r="D271" s="352"/>
      <c r="E271" s="352"/>
      <c r="F271" s="352"/>
      <c r="G271" s="352">
        <v>2.64</v>
      </c>
      <c r="H271" s="352"/>
      <c r="I271" s="31"/>
    </row>
    <row r="272" spans="2:9" ht="12" customHeight="1">
      <c r="B272" s="29"/>
      <c r="C272" s="416" t="s">
        <v>407</v>
      </c>
      <c r="D272" s="416"/>
      <c r="E272" s="416"/>
      <c r="F272" s="416"/>
      <c r="G272" s="416" t="s">
        <v>528</v>
      </c>
      <c r="H272" s="416"/>
      <c r="I272" s="31"/>
    </row>
    <row r="273" spans="2:9" ht="12" customHeight="1">
      <c r="B273" s="29"/>
      <c r="C273" s="355" t="s">
        <v>163</v>
      </c>
      <c r="D273" s="355"/>
      <c r="E273" s="355"/>
      <c r="F273" s="355"/>
      <c r="G273" s="355">
        <v>2.64</v>
      </c>
      <c r="H273" s="355"/>
      <c r="I273" s="31"/>
    </row>
    <row r="274" spans="2:9" ht="12" customHeight="1">
      <c r="B274" s="29"/>
      <c r="C274" s="416" t="s">
        <v>408</v>
      </c>
      <c r="D274" s="416"/>
      <c r="E274" s="416"/>
      <c r="F274" s="416"/>
      <c r="G274" s="416" t="s">
        <v>528</v>
      </c>
      <c r="H274" s="416"/>
      <c r="I274" s="31"/>
    </row>
    <row r="275" spans="2:9" ht="12" customHeight="1">
      <c r="B275" s="29"/>
      <c r="C275" s="355" t="s">
        <v>164</v>
      </c>
      <c r="D275" s="355"/>
      <c r="E275" s="355"/>
      <c r="F275" s="355"/>
      <c r="G275" s="355">
        <v>2.48</v>
      </c>
      <c r="H275" s="355"/>
      <c r="I275" s="31"/>
    </row>
    <row r="276" spans="2:9" ht="12" customHeight="1">
      <c r="B276" s="29"/>
      <c r="C276" s="352" t="s">
        <v>165</v>
      </c>
      <c r="D276" s="352"/>
      <c r="E276" s="352"/>
      <c r="F276" s="352"/>
      <c r="G276" s="352">
        <v>2.64</v>
      </c>
      <c r="H276" s="352"/>
      <c r="I276" s="31"/>
    </row>
    <row r="277" spans="2:9" ht="24" customHeight="1">
      <c r="B277" s="29"/>
      <c r="C277" s="352" t="s">
        <v>409</v>
      </c>
      <c r="D277" s="352"/>
      <c r="E277" s="352"/>
      <c r="F277" s="352"/>
      <c r="G277" s="352">
        <v>2.64</v>
      </c>
      <c r="H277" s="352"/>
      <c r="I277" s="31"/>
    </row>
    <row r="278" spans="2:9" ht="24" customHeight="1">
      <c r="B278" s="29"/>
      <c r="C278" s="352" t="s">
        <v>166</v>
      </c>
      <c r="D278" s="352"/>
      <c r="E278" s="352"/>
      <c r="F278" s="352"/>
      <c r="G278" s="352">
        <v>2.64</v>
      </c>
      <c r="H278" s="352"/>
      <c r="I278" s="31"/>
    </row>
    <row r="279" spans="2:9" ht="24" customHeight="1">
      <c r="B279" s="29"/>
      <c r="C279" s="352" t="s">
        <v>167</v>
      </c>
      <c r="D279" s="352"/>
      <c r="E279" s="352"/>
      <c r="F279" s="352"/>
      <c r="G279" s="352">
        <v>2.64</v>
      </c>
      <c r="H279" s="352"/>
      <c r="I279" s="31"/>
    </row>
    <row r="280" spans="2:9" ht="12" customHeight="1">
      <c r="B280" s="29"/>
      <c r="C280" s="94" t="s">
        <v>528</v>
      </c>
      <c r="D280" s="95"/>
      <c r="E280" s="95"/>
      <c r="F280" s="95"/>
      <c r="G280" s="95"/>
      <c r="H280" s="95"/>
      <c r="I280" s="31"/>
    </row>
    <row r="281" spans="2:9" ht="12" customHeight="1">
      <c r="B281" s="29"/>
      <c r="C281" s="354" t="s">
        <v>168</v>
      </c>
      <c r="D281" s="354"/>
      <c r="E281" s="354"/>
      <c r="F281" s="354"/>
      <c r="G281" s="354"/>
      <c r="H281" s="354"/>
      <c r="I281" s="31"/>
    </row>
    <row r="282" spans="2:9" ht="12" customHeight="1">
      <c r="B282" s="29"/>
      <c r="C282" s="94" t="s">
        <v>528</v>
      </c>
      <c r="D282" s="95"/>
      <c r="E282" s="95"/>
      <c r="F282" s="95"/>
      <c r="G282" s="95"/>
      <c r="H282" s="95"/>
      <c r="I282" s="31"/>
    </row>
    <row r="283" spans="2:9" ht="12" customHeight="1">
      <c r="B283" s="29"/>
      <c r="C283" s="352" t="s">
        <v>169</v>
      </c>
      <c r="D283" s="352"/>
      <c r="E283" s="352"/>
      <c r="F283" s="352"/>
      <c r="G283" s="352">
        <v>1.93</v>
      </c>
      <c r="H283" s="352"/>
      <c r="I283" s="31"/>
    </row>
    <row r="284" spans="2:9" ht="12" customHeight="1">
      <c r="B284" s="29"/>
      <c r="C284" s="352" t="s">
        <v>170</v>
      </c>
      <c r="D284" s="352"/>
      <c r="E284" s="352"/>
      <c r="F284" s="352"/>
      <c r="G284" s="423" t="s">
        <v>171</v>
      </c>
      <c r="H284" s="423"/>
      <c r="I284" s="31"/>
    </row>
    <row r="285" spans="2:9" ht="12" customHeight="1">
      <c r="B285" s="29"/>
      <c r="C285" s="352" t="s">
        <v>172</v>
      </c>
      <c r="D285" s="352"/>
      <c r="E285" s="352"/>
      <c r="F285" s="352"/>
      <c r="G285" s="423" t="s">
        <v>173</v>
      </c>
      <c r="H285" s="423"/>
      <c r="I285" s="31"/>
    </row>
    <row r="286" spans="2:9" ht="12" customHeight="1">
      <c r="B286" s="29"/>
      <c r="C286" s="352" t="s">
        <v>174</v>
      </c>
      <c r="D286" s="352"/>
      <c r="E286" s="352"/>
      <c r="F286" s="352"/>
      <c r="G286" s="353">
        <v>1.73</v>
      </c>
      <c r="H286" s="353"/>
      <c r="I286" s="31"/>
    </row>
    <row r="287" spans="2:9" ht="12" customHeight="1">
      <c r="B287" s="29"/>
      <c r="C287" s="352" t="s">
        <v>175</v>
      </c>
      <c r="D287" s="352"/>
      <c r="E287" s="352"/>
      <c r="F287" s="352"/>
      <c r="G287" s="353">
        <v>1.73</v>
      </c>
      <c r="H287" s="353"/>
      <c r="I287" s="31"/>
    </row>
    <row r="288" spans="2:9" ht="12" customHeight="1">
      <c r="B288" s="29"/>
      <c r="C288" s="352" t="s">
        <v>176</v>
      </c>
      <c r="D288" s="352"/>
      <c r="E288" s="352"/>
      <c r="F288" s="352"/>
      <c r="G288" s="353">
        <v>2.03</v>
      </c>
      <c r="H288" s="353"/>
      <c r="I288" s="31"/>
    </row>
    <row r="289" spans="2:9" ht="12" customHeight="1">
      <c r="B289" s="29"/>
      <c r="C289" s="352" t="s">
        <v>177</v>
      </c>
      <c r="D289" s="352"/>
      <c r="E289" s="352"/>
      <c r="F289" s="352"/>
      <c r="G289" s="353">
        <v>1.9</v>
      </c>
      <c r="H289" s="353"/>
      <c r="I289" s="31"/>
    </row>
    <row r="290" spans="2:9" ht="12" customHeight="1">
      <c r="B290" s="29"/>
      <c r="C290" s="352" t="s">
        <v>178</v>
      </c>
      <c r="D290" s="352"/>
      <c r="E290" s="352"/>
      <c r="F290" s="352"/>
      <c r="G290" s="353">
        <v>1.73</v>
      </c>
      <c r="H290" s="353"/>
      <c r="I290" s="31"/>
    </row>
    <row r="291" spans="2:9" ht="12" customHeight="1">
      <c r="B291" s="29"/>
      <c r="C291" s="352" t="s">
        <v>179</v>
      </c>
      <c r="D291" s="352"/>
      <c r="E291" s="352"/>
      <c r="F291" s="352"/>
      <c r="G291" s="353">
        <v>1.9</v>
      </c>
      <c r="H291" s="353"/>
      <c r="I291" s="31"/>
    </row>
    <row r="292" spans="2:9" ht="12" customHeight="1">
      <c r="B292" s="29"/>
      <c r="C292" s="352" t="s">
        <v>180</v>
      </c>
      <c r="D292" s="352"/>
      <c r="E292" s="352"/>
      <c r="F292" s="352"/>
      <c r="G292" s="353">
        <v>1.35</v>
      </c>
      <c r="H292" s="353"/>
      <c r="I292" s="31"/>
    </row>
    <row r="293" spans="2:9" ht="12" customHeight="1">
      <c r="B293" s="29"/>
      <c r="C293" s="352" t="s">
        <v>181</v>
      </c>
      <c r="D293" s="352"/>
      <c r="E293" s="352"/>
      <c r="F293" s="352"/>
      <c r="G293" s="353">
        <v>2.17</v>
      </c>
      <c r="H293" s="353"/>
      <c r="I293" s="31"/>
    </row>
    <row r="294" spans="2:9" ht="12" customHeight="1">
      <c r="B294" s="29"/>
      <c r="C294" s="352" t="s">
        <v>182</v>
      </c>
      <c r="D294" s="352"/>
      <c r="E294" s="352"/>
      <c r="F294" s="352"/>
      <c r="G294" s="353">
        <v>2.03</v>
      </c>
      <c r="H294" s="353"/>
      <c r="I294" s="31"/>
    </row>
    <row r="295" spans="2:9" ht="12" customHeight="1">
      <c r="B295" s="29"/>
      <c r="C295" s="352" t="s">
        <v>177</v>
      </c>
      <c r="D295" s="352"/>
      <c r="E295" s="352"/>
      <c r="F295" s="352"/>
      <c r="G295" s="353">
        <v>1.9</v>
      </c>
      <c r="H295" s="353"/>
      <c r="I295" s="31"/>
    </row>
    <row r="296" spans="2:9" ht="12" customHeight="1">
      <c r="B296" s="29"/>
      <c r="C296" s="352" t="s">
        <v>178</v>
      </c>
      <c r="D296" s="352"/>
      <c r="E296" s="352"/>
      <c r="F296" s="352"/>
      <c r="G296" s="353">
        <v>1.73</v>
      </c>
      <c r="H296" s="353"/>
      <c r="I296" s="31"/>
    </row>
    <row r="297" spans="2:9" ht="24" customHeight="1">
      <c r="B297" s="29"/>
      <c r="C297" s="352" t="s">
        <v>183</v>
      </c>
      <c r="D297" s="352"/>
      <c r="E297" s="352"/>
      <c r="F297" s="352"/>
      <c r="G297" s="353">
        <v>2.48</v>
      </c>
      <c r="H297" s="353"/>
      <c r="I297" s="31"/>
    </row>
    <row r="298" spans="2:9" ht="12" customHeight="1">
      <c r="B298" s="29"/>
      <c r="C298" s="352" t="s">
        <v>184</v>
      </c>
      <c r="D298" s="352"/>
      <c r="E298" s="352"/>
      <c r="F298" s="352"/>
      <c r="G298" s="353">
        <v>2.64</v>
      </c>
      <c r="H298" s="353"/>
      <c r="I298" s="31"/>
    </row>
    <row r="299" spans="2:9" ht="12" customHeight="1">
      <c r="B299" s="29"/>
      <c r="C299" s="352" t="s">
        <v>185</v>
      </c>
      <c r="D299" s="352"/>
      <c r="E299" s="352"/>
      <c r="F299" s="352"/>
      <c r="G299" s="353">
        <v>2.48</v>
      </c>
      <c r="H299" s="353"/>
      <c r="I299" s="31"/>
    </row>
    <row r="300" spans="2:9" ht="12" customHeight="1">
      <c r="B300" s="29"/>
      <c r="C300" s="352" t="s">
        <v>186</v>
      </c>
      <c r="D300" s="352"/>
      <c r="E300" s="352"/>
      <c r="F300" s="352"/>
      <c r="G300" s="353">
        <v>2.39</v>
      </c>
      <c r="H300" s="353"/>
      <c r="I300" s="31"/>
    </row>
    <row r="301" spans="2:9" ht="12" customHeight="1">
      <c r="B301" s="29"/>
      <c r="C301" s="352" t="s">
        <v>187</v>
      </c>
      <c r="D301" s="352"/>
      <c r="E301" s="352"/>
      <c r="F301" s="352"/>
      <c r="G301" s="353">
        <v>2.48</v>
      </c>
      <c r="H301" s="353"/>
      <c r="I301" s="31"/>
    </row>
    <row r="302" spans="2:9" ht="12" customHeight="1">
      <c r="B302" s="29"/>
      <c r="C302" s="352" t="s">
        <v>188</v>
      </c>
      <c r="D302" s="352"/>
      <c r="E302" s="352"/>
      <c r="F302" s="352"/>
      <c r="G302" s="353">
        <v>2.48</v>
      </c>
      <c r="H302" s="353"/>
      <c r="I302" s="31"/>
    </row>
    <row r="303" spans="2:9" ht="12" customHeight="1">
      <c r="B303" s="29"/>
      <c r="C303" s="352" t="s">
        <v>189</v>
      </c>
      <c r="D303" s="352"/>
      <c r="E303" s="352"/>
      <c r="F303" s="352"/>
      <c r="G303" s="353">
        <v>2.48</v>
      </c>
      <c r="H303" s="353"/>
      <c r="I303" s="31"/>
    </row>
    <row r="304" spans="2:9" ht="12" customHeight="1">
      <c r="B304" s="29"/>
      <c r="C304" s="352" t="s">
        <v>190</v>
      </c>
      <c r="D304" s="352"/>
      <c r="E304" s="352"/>
      <c r="F304" s="352"/>
      <c r="G304" s="353">
        <v>2.29</v>
      </c>
      <c r="H304" s="353"/>
      <c r="I304" s="31"/>
    </row>
    <row r="305" spans="2:9" ht="12" customHeight="1">
      <c r="B305" s="29"/>
      <c r="C305" s="352" t="s">
        <v>191</v>
      </c>
      <c r="D305" s="352"/>
      <c r="E305" s="352"/>
      <c r="F305" s="352"/>
      <c r="G305" s="353">
        <v>2.39</v>
      </c>
      <c r="H305" s="353"/>
      <c r="I305" s="31"/>
    </row>
    <row r="306" spans="2:9" ht="12" customHeight="1">
      <c r="B306" s="29"/>
      <c r="C306" s="352" t="s">
        <v>192</v>
      </c>
      <c r="D306" s="352"/>
      <c r="E306" s="352"/>
      <c r="F306" s="352"/>
      <c r="G306" s="353">
        <v>2.48</v>
      </c>
      <c r="H306" s="353"/>
      <c r="I306" s="31"/>
    </row>
    <row r="307" spans="2:9" ht="12" customHeight="1">
      <c r="B307" s="29"/>
      <c r="C307" s="352" t="s">
        <v>193</v>
      </c>
      <c r="D307" s="352"/>
      <c r="E307" s="352"/>
      <c r="F307" s="352"/>
      <c r="G307" s="353">
        <v>1.73</v>
      </c>
      <c r="H307" s="353"/>
      <c r="I307" s="31"/>
    </row>
    <row r="308" spans="2:9" ht="12" customHeight="1">
      <c r="B308" s="29"/>
      <c r="C308" s="352" t="s">
        <v>194</v>
      </c>
      <c r="D308" s="352"/>
      <c r="E308" s="352"/>
      <c r="F308" s="352"/>
      <c r="G308" s="353">
        <v>1.73</v>
      </c>
      <c r="H308" s="353"/>
      <c r="I308" s="31"/>
    </row>
    <row r="309" spans="2:9" ht="12" customHeight="1">
      <c r="B309" s="29"/>
      <c r="C309" s="352" t="s">
        <v>195</v>
      </c>
      <c r="D309" s="352"/>
      <c r="E309" s="352"/>
      <c r="F309" s="352"/>
      <c r="G309" s="353">
        <v>1.73</v>
      </c>
      <c r="H309" s="353"/>
      <c r="I309" s="31"/>
    </row>
    <row r="310" spans="2:9" ht="12" customHeight="1">
      <c r="B310" s="29"/>
      <c r="C310" s="352" t="s">
        <v>196</v>
      </c>
      <c r="D310" s="352"/>
      <c r="E310" s="352"/>
      <c r="F310" s="352"/>
      <c r="G310" s="353">
        <v>2.03</v>
      </c>
      <c r="H310" s="353"/>
      <c r="I310" s="31"/>
    </row>
    <row r="311" spans="2:9" ht="12" customHeight="1">
      <c r="B311" s="29"/>
      <c r="C311" s="352" t="s">
        <v>197</v>
      </c>
      <c r="D311" s="352"/>
      <c r="E311" s="352"/>
      <c r="F311" s="352"/>
      <c r="G311" s="353">
        <v>1.16</v>
      </c>
      <c r="H311" s="353"/>
      <c r="I311" s="31"/>
    </row>
    <row r="312" spans="2:9" ht="12" customHeight="1">
      <c r="B312" s="29"/>
      <c r="C312" s="352" t="s">
        <v>198</v>
      </c>
      <c r="D312" s="352"/>
      <c r="E312" s="352"/>
      <c r="F312" s="352"/>
      <c r="G312" s="353">
        <v>1.6</v>
      </c>
      <c r="H312" s="353"/>
      <c r="I312" s="31"/>
    </row>
    <row r="313" spans="2:9" ht="12" customHeight="1">
      <c r="B313" s="29"/>
      <c r="C313" s="352" t="s">
        <v>199</v>
      </c>
      <c r="D313" s="352"/>
      <c r="E313" s="352"/>
      <c r="F313" s="352"/>
      <c r="G313" s="353">
        <v>1.7</v>
      </c>
      <c r="H313" s="353"/>
      <c r="I313" s="31"/>
    </row>
    <row r="314" spans="2:9" ht="24" customHeight="1">
      <c r="B314" s="29"/>
      <c r="C314" s="352" t="s">
        <v>200</v>
      </c>
      <c r="D314" s="352"/>
      <c r="E314" s="352"/>
      <c r="F314" s="352"/>
      <c r="G314" s="353">
        <v>1.83</v>
      </c>
      <c r="H314" s="353"/>
      <c r="I314" s="31"/>
    </row>
    <row r="315" spans="2:9" ht="12" customHeight="1">
      <c r="B315" s="29"/>
      <c r="C315" s="352" t="s">
        <v>201</v>
      </c>
      <c r="D315" s="352"/>
      <c r="E315" s="352"/>
      <c r="F315" s="352"/>
      <c r="G315" s="353">
        <v>1.73</v>
      </c>
      <c r="H315" s="353"/>
      <c r="I315" s="31"/>
    </row>
    <row r="316" spans="2:9" ht="12" customHeight="1">
      <c r="B316" s="29"/>
      <c r="C316" s="352" t="s">
        <v>202</v>
      </c>
      <c r="D316" s="352"/>
      <c r="E316" s="352"/>
      <c r="F316" s="352"/>
      <c r="G316" s="353">
        <v>1.35</v>
      </c>
      <c r="H316" s="353"/>
      <c r="I316" s="31"/>
    </row>
    <row r="317" spans="2:9" ht="12" customHeight="1">
      <c r="B317" s="29"/>
      <c r="C317" s="352" t="s">
        <v>203</v>
      </c>
      <c r="D317" s="352"/>
      <c r="E317" s="352"/>
      <c r="F317" s="352"/>
      <c r="G317" s="353">
        <v>1.73</v>
      </c>
      <c r="H317" s="353"/>
      <c r="I317" s="31"/>
    </row>
    <row r="318" spans="2:9" ht="12" customHeight="1">
      <c r="B318" s="29"/>
      <c r="C318" s="352" t="s">
        <v>204</v>
      </c>
      <c r="D318" s="352"/>
      <c r="E318" s="352"/>
      <c r="F318" s="352"/>
      <c r="G318" s="353">
        <v>1.57</v>
      </c>
      <c r="H318" s="353"/>
      <c r="I318" s="31"/>
    </row>
    <row r="319" spans="2:9" ht="12" customHeight="1">
      <c r="B319" s="29"/>
      <c r="C319" s="352" t="s">
        <v>205</v>
      </c>
      <c r="D319" s="352"/>
      <c r="E319" s="352"/>
      <c r="F319" s="352"/>
      <c r="G319" s="353">
        <v>1.73</v>
      </c>
      <c r="H319" s="353"/>
      <c r="I319" s="31"/>
    </row>
    <row r="320" spans="2:9" ht="24" customHeight="1">
      <c r="B320" s="29"/>
      <c r="C320" s="352" t="s">
        <v>206</v>
      </c>
      <c r="D320" s="352"/>
      <c r="E320" s="352"/>
      <c r="F320" s="352"/>
      <c r="G320" s="353">
        <v>1.57</v>
      </c>
      <c r="H320" s="353"/>
      <c r="I320" s="31"/>
    </row>
    <row r="321" spans="2:9" ht="24" customHeight="1">
      <c r="B321" s="29"/>
      <c r="C321" s="352" t="s">
        <v>207</v>
      </c>
      <c r="D321" s="352"/>
      <c r="E321" s="352"/>
      <c r="F321" s="352"/>
      <c r="G321" s="353">
        <v>2.64</v>
      </c>
      <c r="H321" s="353"/>
      <c r="I321" s="31"/>
    </row>
    <row r="322" spans="2:9" ht="12" customHeight="1">
      <c r="B322" s="29"/>
      <c r="C322" s="352" t="s">
        <v>208</v>
      </c>
      <c r="D322" s="352"/>
      <c r="E322" s="352"/>
      <c r="F322" s="352"/>
      <c r="G322" s="353">
        <v>1.35</v>
      </c>
      <c r="H322" s="353"/>
      <c r="I322" s="31"/>
    </row>
    <row r="323" spans="2:9" ht="12" customHeight="1">
      <c r="B323" s="29"/>
      <c r="C323" s="352" t="s">
        <v>209</v>
      </c>
      <c r="D323" s="352"/>
      <c r="E323" s="352"/>
      <c r="F323" s="352"/>
      <c r="G323" s="353">
        <v>1.25</v>
      </c>
      <c r="H323" s="353"/>
      <c r="I323" s="31"/>
    </row>
    <row r="324" spans="2:9" ht="12" customHeight="1">
      <c r="B324" s="29"/>
      <c r="C324" s="352" t="s">
        <v>210</v>
      </c>
      <c r="D324" s="352"/>
      <c r="E324" s="352"/>
      <c r="F324" s="352"/>
      <c r="G324" s="353">
        <v>1.07</v>
      </c>
      <c r="H324" s="353"/>
      <c r="I324" s="31"/>
    </row>
    <row r="325" spans="2:9" ht="24" customHeight="1">
      <c r="B325" s="29"/>
      <c r="C325" s="352" t="s">
        <v>211</v>
      </c>
      <c r="D325" s="352"/>
      <c r="E325" s="352"/>
      <c r="F325" s="352"/>
      <c r="G325" s="353">
        <v>1.25</v>
      </c>
      <c r="H325" s="353"/>
      <c r="I325" s="31"/>
    </row>
    <row r="326" spans="2:9" ht="24" customHeight="1">
      <c r="B326" s="29"/>
      <c r="C326" s="352" t="s">
        <v>212</v>
      </c>
      <c r="D326" s="352"/>
      <c r="E326" s="352"/>
      <c r="F326" s="352"/>
      <c r="G326" s="353">
        <v>1.35</v>
      </c>
      <c r="H326" s="353"/>
      <c r="I326" s="31"/>
    </row>
    <row r="327" spans="2:9" ht="12" customHeight="1">
      <c r="B327" s="29"/>
      <c r="C327" s="352" t="s">
        <v>213</v>
      </c>
      <c r="D327" s="352"/>
      <c r="E327" s="352"/>
      <c r="F327" s="352"/>
      <c r="G327" s="353">
        <v>1.73</v>
      </c>
      <c r="H327" s="353"/>
      <c r="I327" s="31"/>
    </row>
    <row r="328" spans="2:9" ht="12" customHeight="1">
      <c r="B328" s="29"/>
      <c r="C328" s="352" t="s">
        <v>214</v>
      </c>
      <c r="D328" s="352"/>
      <c r="E328" s="352"/>
      <c r="F328" s="352"/>
      <c r="G328" s="353">
        <v>1.9</v>
      </c>
      <c r="H328" s="353"/>
      <c r="I328" s="31"/>
    </row>
    <row r="329" spans="2:9" ht="12" customHeight="1">
      <c r="B329" s="29"/>
      <c r="C329" s="352" t="s">
        <v>177</v>
      </c>
      <c r="D329" s="352"/>
      <c r="E329" s="352"/>
      <c r="F329" s="352"/>
      <c r="G329" s="353">
        <v>1.73</v>
      </c>
      <c r="H329" s="353"/>
      <c r="I329" s="31"/>
    </row>
    <row r="330" spans="2:9" ht="12" customHeight="1">
      <c r="B330" s="29"/>
      <c r="C330" s="352" t="s">
        <v>178</v>
      </c>
      <c r="D330" s="352"/>
      <c r="E330" s="352"/>
      <c r="F330" s="352"/>
      <c r="G330" s="353">
        <v>1.57</v>
      </c>
      <c r="H330" s="353"/>
      <c r="I330" s="31"/>
    </row>
    <row r="331" spans="2:9" ht="12" customHeight="1" thickBot="1">
      <c r="B331" s="32"/>
      <c r="C331" s="98"/>
      <c r="D331" s="98"/>
      <c r="E331" s="98"/>
      <c r="F331" s="98"/>
      <c r="G331" s="98"/>
      <c r="H331" s="98"/>
      <c r="I331" s="35"/>
    </row>
  </sheetData>
  <sheetProtection/>
  <mergeCells count="449">
    <mergeCell ref="G85:G87"/>
    <mergeCell ref="C85:F87"/>
    <mergeCell ref="C102:H102"/>
    <mergeCell ref="C98:F98"/>
    <mergeCell ref="C99:F99"/>
    <mergeCell ref="C100:F100"/>
    <mergeCell ref="C88:F88"/>
    <mergeCell ref="C89:F89"/>
    <mergeCell ref="C90:F90"/>
    <mergeCell ref="C91:F91"/>
    <mergeCell ref="C105:H105"/>
    <mergeCell ref="G76:H77"/>
    <mergeCell ref="E76:F77"/>
    <mergeCell ref="C76:D77"/>
    <mergeCell ref="C81:H81"/>
    <mergeCell ref="C83:H84"/>
    <mergeCell ref="C95:F95"/>
    <mergeCell ref="C96:F96"/>
    <mergeCell ref="C97:F97"/>
    <mergeCell ref="H85:H87"/>
    <mergeCell ref="C35:D35"/>
    <mergeCell ref="C36:D36"/>
    <mergeCell ref="C37:D37"/>
    <mergeCell ref="E50:F52"/>
    <mergeCell ref="C50:D52"/>
    <mergeCell ref="C135:H136"/>
    <mergeCell ref="G71:H72"/>
    <mergeCell ref="E71:F72"/>
    <mergeCell ref="C71:D72"/>
    <mergeCell ref="G73:H75"/>
    <mergeCell ref="D144:E149"/>
    <mergeCell ref="G158:H158"/>
    <mergeCell ref="D150:E150"/>
    <mergeCell ref="G34:H34"/>
    <mergeCell ref="G48:H49"/>
    <mergeCell ref="E48:F49"/>
    <mergeCell ref="C48:D49"/>
    <mergeCell ref="G39:H40"/>
    <mergeCell ref="E39:F40"/>
    <mergeCell ref="C39:D40"/>
    <mergeCell ref="C225:H226"/>
    <mergeCell ref="G229:H229"/>
    <mergeCell ref="G230:H230"/>
    <mergeCell ref="C38:D38"/>
    <mergeCell ref="E41:F42"/>
    <mergeCell ref="C41:D42"/>
    <mergeCell ref="C160:H160"/>
    <mergeCell ref="F144:F149"/>
    <mergeCell ref="C143:H143"/>
    <mergeCell ref="C144:C149"/>
    <mergeCell ref="G220:H220"/>
    <mergeCell ref="G221:H221"/>
    <mergeCell ref="G41:H42"/>
    <mergeCell ref="C191:H191"/>
    <mergeCell ref="C181:H181"/>
    <mergeCell ref="G189:H189"/>
    <mergeCell ref="C183:F183"/>
    <mergeCell ref="C184:F184"/>
    <mergeCell ref="C185:F185"/>
    <mergeCell ref="C187:F187"/>
    <mergeCell ref="C188:F188"/>
    <mergeCell ref="C189:F189"/>
    <mergeCell ref="G239:H249"/>
    <mergeCell ref="C239:D249"/>
    <mergeCell ref="E239:F249"/>
    <mergeCell ref="C217:F217"/>
    <mergeCell ref="C218:F218"/>
    <mergeCell ref="C219:F219"/>
    <mergeCell ref="C220:F220"/>
    <mergeCell ref="G217:H217"/>
    <mergeCell ref="G327:H327"/>
    <mergeCell ref="C256:H25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28:H328"/>
    <mergeCell ref="G329:H329"/>
    <mergeCell ref="G330:H330"/>
    <mergeCell ref="C281:H281"/>
    <mergeCell ref="G321:H321"/>
    <mergeCell ref="G322:H322"/>
    <mergeCell ref="G323:H323"/>
    <mergeCell ref="G324:H324"/>
    <mergeCell ref="G325:H325"/>
    <mergeCell ref="G326:H326"/>
    <mergeCell ref="G305:H305"/>
    <mergeCell ref="G306:H306"/>
    <mergeCell ref="G311:H311"/>
    <mergeCell ref="G312:H312"/>
    <mergeCell ref="G313:H313"/>
    <mergeCell ref="G314:H314"/>
    <mergeCell ref="G291:H291"/>
    <mergeCell ref="G292:H292"/>
    <mergeCell ref="G293:H293"/>
    <mergeCell ref="G294:H294"/>
    <mergeCell ref="G307:H307"/>
    <mergeCell ref="G308:H308"/>
    <mergeCell ref="G297:H297"/>
    <mergeCell ref="G298:H298"/>
    <mergeCell ref="G299:H299"/>
    <mergeCell ref="G300:H300"/>
    <mergeCell ref="G285:H285"/>
    <mergeCell ref="G286:H286"/>
    <mergeCell ref="G287:H287"/>
    <mergeCell ref="G288:H288"/>
    <mergeCell ref="G289:H289"/>
    <mergeCell ref="G290:H290"/>
    <mergeCell ref="C322:F322"/>
    <mergeCell ref="C323:F323"/>
    <mergeCell ref="C324:F324"/>
    <mergeCell ref="C325:F325"/>
    <mergeCell ref="G295:H295"/>
    <mergeCell ref="G296:H296"/>
    <mergeCell ref="G301:H301"/>
    <mergeCell ref="G302:H302"/>
    <mergeCell ref="G303:H303"/>
    <mergeCell ref="G304:H304"/>
    <mergeCell ref="C307:F307"/>
    <mergeCell ref="C308:F308"/>
    <mergeCell ref="C309:F309"/>
    <mergeCell ref="C310:F310"/>
    <mergeCell ref="C318:F318"/>
    <mergeCell ref="C319:F319"/>
    <mergeCell ref="C297:F297"/>
    <mergeCell ref="C298:F298"/>
    <mergeCell ref="C311:F311"/>
    <mergeCell ref="C312:F312"/>
    <mergeCell ref="C301:F301"/>
    <mergeCell ref="C302:F302"/>
    <mergeCell ref="C303:F303"/>
    <mergeCell ref="C304:F304"/>
    <mergeCell ref="C305:F305"/>
    <mergeCell ref="C306:F306"/>
    <mergeCell ref="C291:F291"/>
    <mergeCell ref="C292:F292"/>
    <mergeCell ref="C293:F293"/>
    <mergeCell ref="C294:F294"/>
    <mergeCell ref="C295:F295"/>
    <mergeCell ref="C296:F296"/>
    <mergeCell ref="C283:F283"/>
    <mergeCell ref="C284:F284"/>
    <mergeCell ref="G283:H283"/>
    <mergeCell ref="G284:H284"/>
    <mergeCell ref="G276:H276"/>
    <mergeCell ref="G277:H277"/>
    <mergeCell ref="G278:H278"/>
    <mergeCell ref="G279:H279"/>
    <mergeCell ref="G274:H274"/>
    <mergeCell ref="G275:H275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C270:F270"/>
    <mergeCell ref="C271:F271"/>
    <mergeCell ref="C272:F272"/>
    <mergeCell ref="C273:F273"/>
    <mergeCell ref="G258:H258"/>
    <mergeCell ref="G259:H259"/>
    <mergeCell ref="G260:H260"/>
    <mergeCell ref="G261:H261"/>
    <mergeCell ref="G272:H272"/>
    <mergeCell ref="G273:H273"/>
    <mergeCell ref="C276:F276"/>
    <mergeCell ref="C277:F277"/>
    <mergeCell ref="C278:F278"/>
    <mergeCell ref="C279:F279"/>
    <mergeCell ref="G262:H262"/>
    <mergeCell ref="G263:H263"/>
    <mergeCell ref="C274:F274"/>
    <mergeCell ref="C275:F275"/>
    <mergeCell ref="C268:F268"/>
    <mergeCell ref="C269:F269"/>
    <mergeCell ref="C261:F261"/>
    <mergeCell ref="E254:F254"/>
    <mergeCell ref="C262:F262"/>
    <mergeCell ref="C263:F263"/>
    <mergeCell ref="C264:F264"/>
    <mergeCell ref="C265:F265"/>
    <mergeCell ref="G252:H252"/>
    <mergeCell ref="G253:H253"/>
    <mergeCell ref="E253:F253"/>
    <mergeCell ref="C266:F266"/>
    <mergeCell ref="C267:F267"/>
    <mergeCell ref="C253:D253"/>
    <mergeCell ref="C254:D254"/>
    <mergeCell ref="C258:F258"/>
    <mergeCell ref="C259:F259"/>
    <mergeCell ref="C260:F260"/>
    <mergeCell ref="C232:F232"/>
    <mergeCell ref="C233:F233"/>
    <mergeCell ref="C234:F234"/>
    <mergeCell ref="G228:H228"/>
    <mergeCell ref="G250:H250"/>
    <mergeCell ref="G251:H251"/>
    <mergeCell ref="G231:H231"/>
    <mergeCell ref="G232:H232"/>
    <mergeCell ref="G233:H233"/>
    <mergeCell ref="G218:H218"/>
    <mergeCell ref="G219:H219"/>
    <mergeCell ref="G222:H222"/>
    <mergeCell ref="C208:F208"/>
    <mergeCell ref="G254:H254"/>
    <mergeCell ref="G234:H234"/>
    <mergeCell ref="C228:F228"/>
    <mergeCell ref="C229:F229"/>
    <mergeCell ref="C230:F230"/>
    <mergeCell ref="C231:F231"/>
    <mergeCell ref="G207:H207"/>
    <mergeCell ref="G208:H208"/>
    <mergeCell ref="G216:H216"/>
    <mergeCell ref="C214:F214"/>
    <mergeCell ref="C215:F215"/>
    <mergeCell ref="C216:F216"/>
    <mergeCell ref="G214:H214"/>
    <mergeCell ref="G215:H215"/>
    <mergeCell ref="G210:H210"/>
    <mergeCell ref="C207:F207"/>
    <mergeCell ref="C197:F197"/>
    <mergeCell ref="C198:F198"/>
    <mergeCell ref="C203:F203"/>
    <mergeCell ref="C204:F204"/>
    <mergeCell ref="C205:F205"/>
    <mergeCell ref="C206:F206"/>
    <mergeCell ref="G202:H202"/>
    <mergeCell ref="G203:H203"/>
    <mergeCell ref="G204:H204"/>
    <mergeCell ref="C194:F194"/>
    <mergeCell ref="C195:F195"/>
    <mergeCell ref="C196:F196"/>
    <mergeCell ref="G195:H195"/>
    <mergeCell ref="G196:H196"/>
    <mergeCell ref="G209:H209"/>
    <mergeCell ref="G205:H205"/>
    <mergeCell ref="G206:H206"/>
    <mergeCell ref="G197:H197"/>
    <mergeCell ref="G198:H198"/>
    <mergeCell ref="G199:H199"/>
    <mergeCell ref="G200:H200"/>
    <mergeCell ref="G201:H201"/>
    <mergeCell ref="G164:G165"/>
    <mergeCell ref="G183:H183"/>
    <mergeCell ref="G184:H184"/>
    <mergeCell ref="G185:H185"/>
    <mergeCell ref="G186:H186"/>
    <mergeCell ref="G194:H194"/>
    <mergeCell ref="H164:H165"/>
    <mergeCell ref="C163:C165"/>
    <mergeCell ref="D163:D165"/>
    <mergeCell ref="E163:F163"/>
    <mergeCell ref="G163:H163"/>
    <mergeCell ref="G193:H193"/>
    <mergeCell ref="C193:F193"/>
    <mergeCell ref="C186:F186"/>
    <mergeCell ref="E164:E165"/>
    <mergeCell ref="F164:F165"/>
    <mergeCell ref="D154:E154"/>
    <mergeCell ref="C162:H162"/>
    <mergeCell ref="D155:E155"/>
    <mergeCell ref="D156:E156"/>
    <mergeCell ref="D157:E157"/>
    <mergeCell ref="D158:E158"/>
    <mergeCell ref="G155:H155"/>
    <mergeCell ref="G156:H156"/>
    <mergeCell ref="G157:H157"/>
    <mergeCell ref="G150:H150"/>
    <mergeCell ref="G151:H151"/>
    <mergeCell ref="G152:H152"/>
    <mergeCell ref="G153:H153"/>
    <mergeCell ref="D151:E151"/>
    <mergeCell ref="D152:E152"/>
    <mergeCell ref="D153:E153"/>
    <mergeCell ref="G154:H154"/>
    <mergeCell ref="G144:H149"/>
    <mergeCell ref="C139:D139"/>
    <mergeCell ref="C140:D140"/>
    <mergeCell ref="C141:D141"/>
    <mergeCell ref="G139:H139"/>
    <mergeCell ref="G140:H140"/>
    <mergeCell ref="G141:H141"/>
    <mergeCell ref="E139:F139"/>
    <mergeCell ref="E140:F140"/>
    <mergeCell ref="C137:D138"/>
    <mergeCell ref="E137:F138"/>
    <mergeCell ref="G137:H138"/>
    <mergeCell ref="C126:C130"/>
    <mergeCell ref="D126:D130"/>
    <mergeCell ref="E126:E130"/>
    <mergeCell ref="F126:H130"/>
    <mergeCell ref="E141:F141"/>
    <mergeCell ref="F131:H131"/>
    <mergeCell ref="F132:H132"/>
    <mergeCell ref="F133:H133"/>
    <mergeCell ref="G121:H121"/>
    <mergeCell ref="G122:H122"/>
    <mergeCell ref="G123:H123"/>
    <mergeCell ref="E122:F122"/>
    <mergeCell ref="G119:H119"/>
    <mergeCell ref="E120:F120"/>
    <mergeCell ref="E121:F121"/>
    <mergeCell ref="E114:F114"/>
    <mergeCell ref="C106:C113"/>
    <mergeCell ref="D106:D113"/>
    <mergeCell ref="E106:F113"/>
    <mergeCell ref="G106:H113"/>
    <mergeCell ref="G116:H116"/>
    <mergeCell ref="G120:H120"/>
    <mergeCell ref="E115:F115"/>
    <mergeCell ref="E116:F116"/>
    <mergeCell ref="E117:F117"/>
    <mergeCell ref="E118:F118"/>
    <mergeCell ref="E123:F123"/>
    <mergeCell ref="G114:H114"/>
    <mergeCell ref="G115:H115"/>
    <mergeCell ref="E119:F119"/>
    <mergeCell ref="G117:H117"/>
    <mergeCell ref="G118:H118"/>
    <mergeCell ref="B1:I1"/>
    <mergeCell ref="C92:F92"/>
    <mergeCell ref="C93:F93"/>
    <mergeCell ref="C94:F94"/>
    <mergeCell ref="C78:D78"/>
    <mergeCell ref="C79:D79"/>
    <mergeCell ref="C32:H32"/>
    <mergeCell ref="C45:H45"/>
    <mergeCell ref="C65:H65"/>
    <mergeCell ref="G46:H47"/>
    <mergeCell ref="G60:H63"/>
    <mergeCell ref="C43:D43"/>
    <mergeCell ref="E60:F63"/>
    <mergeCell ref="E58:F59"/>
    <mergeCell ref="G44:H44"/>
    <mergeCell ref="C44:D44"/>
    <mergeCell ref="C53:D57"/>
    <mergeCell ref="G50:H52"/>
    <mergeCell ref="E53:F57"/>
    <mergeCell ref="C60:D63"/>
    <mergeCell ref="C58:D59"/>
    <mergeCell ref="C67:D69"/>
    <mergeCell ref="C64:D64"/>
    <mergeCell ref="E46:F47"/>
    <mergeCell ref="C46:D47"/>
    <mergeCell ref="E70:F70"/>
    <mergeCell ref="E78:F78"/>
    <mergeCell ref="E79:F79"/>
    <mergeCell ref="E64:F64"/>
    <mergeCell ref="E66:F66"/>
    <mergeCell ref="C66:D66"/>
    <mergeCell ref="C70:D70"/>
    <mergeCell ref="E73:F75"/>
    <mergeCell ref="C73:D75"/>
    <mergeCell ref="G67:H69"/>
    <mergeCell ref="E67:F69"/>
    <mergeCell ref="E44:F44"/>
    <mergeCell ref="E36:F36"/>
    <mergeCell ref="E37:F37"/>
    <mergeCell ref="E38:F38"/>
    <mergeCell ref="E43:F43"/>
    <mergeCell ref="G53:H57"/>
    <mergeCell ref="G38:H38"/>
    <mergeCell ref="G43:H43"/>
    <mergeCell ref="G78:H78"/>
    <mergeCell ref="G79:H79"/>
    <mergeCell ref="E31:F31"/>
    <mergeCell ref="E33:F33"/>
    <mergeCell ref="E34:F34"/>
    <mergeCell ref="E35:F35"/>
    <mergeCell ref="G64:H64"/>
    <mergeCell ref="G66:H66"/>
    <mergeCell ref="G70:H70"/>
    <mergeCell ref="G58:H59"/>
    <mergeCell ref="C27:H27"/>
    <mergeCell ref="G35:H35"/>
    <mergeCell ref="G36:H36"/>
    <mergeCell ref="G37:H37"/>
    <mergeCell ref="C29:H30"/>
    <mergeCell ref="G31:H31"/>
    <mergeCell ref="C31:D31"/>
    <mergeCell ref="C33:D33"/>
    <mergeCell ref="C34:D34"/>
    <mergeCell ref="G33:H33"/>
    <mergeCell ref="F23:H23"/>
    <mergeCell ref="F24:H24"/>
    <mergeCell ref="F25:H25"/>
    <mergeCell ref="C18:E18"/>
    <mergeCell ref="C21:E21"/>
    <mergeCell ref="C22:E22"/>
    <mergeCell ref="C23:E23"/>
    <mergeCell ref="C24:E24"/>
    <mergeCell ref="C25:E25"/>
    <mergeCell ref="F19:H20"/>
    <mergeCell ref="F3:H9"/>
    <mergeCell ref="F18:H18"/>
    <mergeCell ref="F21:H21"/>
    <mergeCell ref="F22:H22"/>
    <mergeCell ref="C15:H15"/>
    <mergeCell ref="C19:E20"/>
    <mergeCell ref="C17:H17"/>
    <mergeCell ref="C12:H13"/>
    <mergeCell ref="C10:D11"/>
    <mergeCell ref="C330:F330"/>
    <mergeCell ref="C313:F313"/>
    <mergeCell ref="C314:F314"/>
    <mergeCell ref="C315:F315"/>
    <mergeCell ref="C326:F326"/>
    <mergeCell ref="C327:F327"/>
    <mergeCell ref="C316:F316"/>
    <mergeCell ref="C317:F317"/>
    <mergeCell ref="C320:F320"/>
    <mergeCell ref="C321:F321"/>
    <mergeCell ref="C285:F285"/>
    <mergeCell ref="C286:F286"/>
    <mergeCell ref="C287:F287"/>
    <mergeCell ref="C288:F288"/>
    <mergeCell ref="C328:F328"/>
    <mergeCell ref="C329:F329"/>
    <mergeCell ref="C299:F299"/>
    <mergeCell ref="C300:F300"/>
    <mergeCell ref="C289:F289"/>
    <mergeCell ref="C290:F290"/>
    <mergeCell ref="C250:D250"/>
    <mergeCell ref="C251:D251"/>
    <mergeCell ref="C252:D252"/>
    <mergeCell ref="C221:F221"/>
    <mergeCell ref="C222:F222"/>
    <mergeCell ref="E250:F250"/>
    <mergeCell ref="E251:F251"/>
    <mergeCell ref="E252:F252"/>
    <mergeCell ref="C236:H236"/>
    <mergeCell ref="C238:H238"/>
    <mergeCell ref="G187:H187"/>
    <mergeCell ref="G188:H188"/>
    <mergeCell ref="C125:H125"/>
    <mergeCell ref="C212:H212"/>
    <mergeCell ref="C209:F209"/>
    <mergeCell ref="C210:F210"/>
    <mergeCell ref="C199:F199"/>
    <mergeCell ref="C200:F200"/>
    <mergeCell ref="C201:F201"/>
    <mergeCell ref="C202:F20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Q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2" width="2.57421875" style="104" customWidth="1"/>
    <col min="3" max="3" width="33.28125" style="104" customWidth="1"/>
    <col min="4" max="15" width="5.28125" style="104" customWidth="1"/>
    <col min="16" max="16384" width="2.57421875" style="104" customWidth="1"/>
  </cols>
  <sheetData>
    <row r="1" spans="2:16" ht="19.5" customHeight="1" thickBot="1">
      <c r="B1" s="236" t="s">
        <v>625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7" ht="12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2:17" ht="12" customHeight="1">
      <c r="B3" s="29"/>
      <c r="C3" s="30"/>
      <c r="D3" s="30"/>
      <c r="E3" s="30"/>
      <c r="F3" s="30"/>
      <c r="G3" s="30"/>
      <c r="H3" s="30"/>
      <c r="I3" s="432" t="s">
        <v>411</v>
      </c>
      <c r="J3" s="432"/>
      <c r="K3" s="432"/>
      <c r="L3" s="432"/>
      <c r="M3" s="432"/>
      <c r="N3" s="432"/>
      <c r="O3" s="432"/>
      <c r="P3" s="30"/>
      <c r="Q3" s="31"/>
    </row>
    <row r="4" spans="2:17" ht="12" customHeight="1">
      <c r="B4" s="29"/>
      <c r="C4" s="30"/>
      <c r="D4" s="30"/>
      <c r="E4" s="30"/>
      <c r="F4" s="30"/>
      <c r="G4" s="30"/>
      <c r="H4" s="30"/>
      <c r="I4" s="432"/>
      <c r="J4" s="432"/>
      <c r="K4" s="432"/>
      <c r="L4" s="432"/>
      <c r="M4" s="432"/>
      <c r="N4" s="432"/>
      <c r="O4" s="432"/>
      <c r="P4" s="30"/>
      <c r="Q4" s="31"/>
    </row>
    <row r="5" spans="2:17" ht="12" customHeight="1">
      <c r="B5" s="29"/>
      <c r="C5" s="30"/>
      <c r="D5" s="30"/>
      <c r="E5" s="30"/>
      <c r="F5" s="30"/>
      <c r="G5" s="30"/>
      <c r="H5" s="30"/>
      <c r="I5" s="432"/>
      <c r="J5" s="432"/>
      <c r="K5" s="432"/>
      <c r="L5" s="432"/>
      <c r="M5" s="432"/>
      <c r="N5" s="432"/>
      <c r="O5" s="432"/>
      <c r="P5" s="30"/>
      <c r="Q5" s="31"/>
    </row>
    <row r="6" spans="2:17" ht="12" customHeight="1">
      <c r="B6" s="29"/>
      <c r="C6" s="30"/>
      <c r="D6" s="30"/>
      <c r="E6" s="30"/>
      <c r="F6" s="30"/>
      <c r="G6" s="30"/>
      <c r="H6" s="30"/>
      <c r="I6" s="432"/>
      <c r="J6" s="432"/>
      <c r="K6" s="432"/>
      <c r="L6" s="432"/>
      <c r="M6" s="432"/>
      <c r="N6" s="432"/>
      <c r="O6" s="432"/>
      <c r="P6" s="30"/>
      <c r="Q6" s="31"/>
    </row>
    <row r="7" spans="2:17" ht="12" customHeight="1">
      <c r="B7" s="29"/>
      <c r="C7" s="30"/>
      <c r="D7" s="30"/>
      <c r="E7" s="30"/>
      <c r="F7" s="30"/>
      <c r="G7" s="30"/>
      <c r="H7" s="30"/>
      <c r="I7" s="432"/>
      <c r="J7" s="432"/>
      <c r="K7" s="432"/>
      <c r="L7" s="432"/>
      <c r="M7" s="432"/>
      <c r="N7" s="432"/>
      <c r="O7" s="432"/>
      <c r="P7" s="30"/>
      <c r="Q7" s="31"/>
    </row>
    <row r="8" spans="2:17" ht="12" customHeight="1">
      <c r="B8" s="29"/>
      <c r="C8" s="30"/>
      <c r="D8" s="30"/>
      <c r="E8" s="30"/>
      <c r="F8" s="30"/>
      <c r="G8" s="30"/>
      <c r="H8" s="30"/>
      <c r="I8" s="432"/>
      <c r="J8" s="432"/>
      <c r="K8" s="432"/>
      <c r="L8" s="432"/>
      <c r="M8" s="432"/>
      <c r="N8" s="432"/>
      <c r="O8" s="432"/>
      <c r="P8" s="30"/>
      <c r="Q8" s="31"/>
    </row>
    <row r="9" spans="2:17" ht="12" customHeight="1">
      <c r="B9" s="29"/>
      <c r="C9" s="30"/>
      <c r="D9" s="30"/>
      <c r="E9" s="30"/>
      <c r="F9" s="30"/>
      <c r="G9" s="30"/>
      <c r="H9" s="30"/>
      <c r="I9" s="432"/>
      <c r="J9" s="432"/>
      <c r="K9" s="432"/>
      <c r="L9" s="432"/>
      <c r="M9" s="432"/>
      <c r="N9" s="432"/>
      <c r="O9" s="432"/>
      <c r="P9" s="30"/>
      <c r="Q9" s="31"/>
    </row>
    <row r="10" spans="2:17" ht="12" customHeight="1">
      <c r="B10" s="29"/>
      <c r="C10" s="30"/>
      <c r="D10" s="106"/>
      <c r="E10" s="30"/>
      <c r="F10" s="30"/>
      <c r="G10" s="30"/>
      <c r="H10" s="30"/>
      <c r="I10" s="432"/>
      <c r="J10" s="432"/>
      <c r="K10" s="432"/>
      <c r="L10" s="432"/>
      <c r="M10" s="432"/>
      <c r="N10" s="432"/>
      <c r="O10" s="432"/>
      <c r="P10" s="30"/>
      <c r="Q10" s="31"/>
    </row>
    <row r="11" spans="2:17" ht="12" customHeight="1">
      <c r="B11" s="29"/>
      <c r="C11" s="30"/>
      <c r="D11" s="106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2:17" ht="12" customHeight="1">
      <c r="B12" s="29"/>
      <c r="C12" s="320" t="s">
        <v>591</v>
      </c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0"/>
      <c r="Q12" s="31"/>
    </row>
    <row r="13" spans="2:17" ht="12" customHeight="1">
      <c r="B13" s="2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30"/>
      <c r="Q13" s="31"/>
    </row>
    <row r="14" spans="2:17" ht="12" customHeight="1">
      <c r="B14" s="29"/>
      <c r="C14" s="413" t="s">
        <v>592</v>
      </c>
      <c r="D14" s="370" t="s">
        <v>593</v>
      </c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0"/>
      <c r="Q14" s="31"/>
    </row>
    <row r="15" spans="2:17" ht="12" customHeight="1">
      <c r="B15" s="29"/>
      <c r="C15" s="415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0"/>
      <c r="Q15" s="31"/>
    </row>
    <row r="16" spans="2:17" ht="12" customHeight="1">
      <c r="B16" s="29"/>
      <c r="C16" s="415"/>
      <c r="D16" s="47">
        <v>16</v>
      </c>
      <c r="E16" s="47">
        <v>17</v>
      </c>
      <c r="F16" s="47">
        <v>18</v>
      </c>
      <c r="G16" s="47">
        <v>19</v>
      </c>
      <c r="H16" s="47">
        <v>20</v>
      </c>
      <c r="I16" s="47">
        <v>21</v>
      </c>
      <c r="J16" s="47">
        <v>22</v>
      </c>
      <c r="K16" s="47">
        <v>23</v>
      </c>
      <c r="L16" s="47">
        <v>24</v>
      </c>
      <c r="M16" s="47">
        <v>25</v>
      </c>
      <c r="N16" s="47">
        <v>26</v>
      </c>
      <c r="O16" s="47">
        <v>27</v>
      </c>
      <c r="P16" s="30"/>
      <c r="Q16" s="31"/>
    </row>
    <row r="17" spans="2:17" ht="12" customHeight="1">
      <c r="B17" s="29"/>
      <c r="C17" s="414"/>
      <c r="D17" s="47">
        <v>3.72</v>
      </c>
      <c r="E17" s="47">
        <v>3.98</v>
      </c>
      <c r="F17" s="47">
        <v>4.26</v>
      </c>
      <c r="G17" s="47">
        <v>4.56</v>
      </c>
      <c r="H17" s="47">
        <v>4.88</v>
      </c>
      <c r="I17" s="47">
        <v>5.22</v>
      </c>
      <c r="J17" s="47">
        <v>5.59</v>
      </c>
      <c r="K17" s="47">
        <v>5.98</v>
      </c>
      <c r="L17" s="141">
        <v>6.4</v>
      </c>
      <c r="M17" s="47">
        <v>6.85</v>
      </c>
      <c r="N17" s="47">
        <v>7.33</v>
      </c>
      <c r="O17" s="47">
        <v>7.84</v>
      </c>
      <c r="P17" s="30"/>
      <c r="Q17" s="31"/>
    </row>
    <row r="18" spans="2:17" ht="19.5" customHeight="1">
      <c r="B18" s="29"/>
      <c r="C18" s="38" t="s">
        <v>594</v>
      </c>
      <c r="D18" s="155"/>
      <c r="E18" s="155"/>
      <c r="F18" s="155"/>
      <c r="G18" s="38"/>
      <c r="H18" s="38"/>
      <c r="I18" s="38"/>
      <c r="J18" s="38"/>
      <c r="K18" s="38"/>
      <c r="L18" s="38"/>
      <c r="M18" s="38"/>
      <c r="N18" s="38"/>
      <c r="O18" s="38"/>
      <c r="P18" s="30"/>
      <c r="Q18" s="31"/>
    </row>
    <row r="19" spans="2:17" ht="19.5" customHeight="1">
      <c r="B19" s="29"/>
      <c r="C19" s="36" t="s">
        <v>595</v>
      </c>
      <c r="D19" s="36"/>
      <c r="E19" s="155"/>
      <c r="F19" s="155"/>
      <c r="G19" s="155"/>
      <c r="H19" s="36"/>
      <c r="I19" s="36"/>
      <c r="J19" s="36"/>
      <c r="K19" s="36"/>
      <c r="L19" s="36"/>
      <c r="M19" s="36"/>
      <c r="N19" s="36"/>
      <c r="O19" s="36"/>
      <c r="P19" s="30"/>
      <c r="Q19" s="31"/>
    </row>
    <row r="20" spans="2:17" ht="19.5" customHeight="1">
      <c r="B20" s="29"/>
      <c r="C20" s="36" t="s">
        <v>596</v>
      </c>
      <c r="D20" s="36"/>
      <c r="E20" s="36"/>
      <c r="F20" s="155"/>
      <c r="G20" s="155"/>
      <c r="H20" s="155"/>
      <c r="I20" s="36"/>
      <c r="J20" s="36"/>
      <c r="K20" s="36"/>
      <c r="L20" s="36"/>
      <c r="M20" s="36"/>
      <c r="N20" s="36"/>
      <c r="O20" s="36"/>
      <c r="P20" s="30"/>
      <c r="Q20" s="31"/>
    </row>
    <row r="21" spans="2:17" ht="19.5" customHeight="1">
      <c r="B21" s="29"/>
      <c r="C21" s="36" t="s">
        <v>597</v>
      </c>
      <c r="D21" s="36"/>
      <c r="E21" s="36"/>
      <c r="F21" s="36"/>
      <c r="G21" s="155"/>
      <c r="H21" s="155"/>
      <c r="I21" s="155"/>
      <c r="J21" s="36"/>
      <c r="K21" s="36"/>
      <c r="L21" s="36"/>
      <c r="M21" s="36"/>
      <c r="N21" s="36"/>
      <c r="O21" s="36"/>
      <c r="P21" s="30"/>
      <c r="Q21" s="31"/>
    </row>
    <row r="22" spans="2:17" ht="19.5" customHeight="1">
      <c r="B22" s="29"/>
      <c r="C22" s="36" t="s">
        <v>598</v>
      </c>
      <c r="D22" s="36"/>
      <c r="E22" s="36"/>
      <c r="F22" s="36"/>
      <c r="G22" s="36"/>
      <c r="H22" s="155"/>
      <c r="I22" s="155"/>
      <c r="J22" s="155"/>
      <c r="K22" s="36"/>
      <c r="L22" s="36"/>
      <c r="M22" s="36"/>
      <c r="N22" s="36"/>
      <c r="O22" s="36"/>
      <c r="P22" s="30"/>
      <c r="Q22" s="31"/>
    </row>
    <row r="23" spans="2:17" ht="19.5" customHeight="1">
      <c r="B23" s="29"/>
      <c r="C23" s="36" t="s">
        <v>599</v>
      </c>
      <c r="D23" s="36"/>
      <c r="E23" s="36"/>
      <c r="F23" s="36"/>
      <c r="G23" s="36"/>
      <c r="H23" s="36"/>
      <c r="I23" s="155"/>
      <c r="J23" s="155"/>
      <c r="K23" s="155"/>
      <c r="L23" s="36"/>
      <c r="M23" s="36"/>
      <c r="N23" s="36"/>
      <c r="O23" s="36"/>
      <c r="P23" s="30"/>
      <c r="Q23" s="31"/>
    </row>
    <row r="24" spans="2:17" ht="19.5" customHeight="1">
      <c r="B24" s="29"/>
      <c r="C24" s="36" t="s">
        <v>600</v>
      </c>
      <c r="D24" s="36"/>
      <c r="E24" s="36"/>
      <c r="F24" s="36"/>
      <c r="G24" s="36"/>
      <c r="H24" s="36"/>
      <c r="I24" s="36"/>
      <c r="J24" s="155"/>
      <c r="K24" s="155"/>
      <c r="L24" s="155"/>
      <c r="M24" s="36"/>
      <c r="N24" s="36"/>
      <c r="O24" s="36"/>
      <c r="P24" s="30"/>
      <c r="Q24" s="31"/>
    </row>
    <row r="25" spans="2:17" ht="19.5" customHeight="1">
      <c r="B25" s="29"/>
      <c r="C25" s="36" t="s">
        <v>601</v>
      </c>
      <c r="D25" s="36"/>
      <c r="E25" s="36"/>
      <c r="F25" s="36"/>
      <c r="G25" s="36"/>
      <c r="H25" s="36"/>
      <c r="I25" s="36"/>
      <c r="J25" s="36"/>
      <c r="K25" s="155"/>
      <c r="L25" s="155"/>
      <c r="M25" s="155"/>
      <c r="N25" s="133"/>
      <c r="O25" s="133"/>
      <c r="P25" s="30"/>
      <c r="Q25" s="31"/>
    </row>
    <row r="26" spans="2:17" ht="19.5" customHeight="1">
      <c r="B26" s="29"/>
      <c r="C26" s="36" t="s">
        <v>602</v>
      </c>
      <c r="D26" s="36"/>
      <c r="E26" s="36"/>
      <c r="F26" s="36"/>
      <c r="G26" s="36"/>
      <c r="H26" s="36"/>
      <c r="I26" s="36"/>
      <c r="J26" s="36"/>
      <c r="K26" s="133"/>
      <c r="L26" s="155"/>
      <c r="M26" s="155"/>
      <c r="N26" s="155"/>
      <c r="O26" s="133"/>
      <c r="P26" s="30"/>
      <c r="Q26" s="31"/>
    </row>
    <row r="27" spans="2:17" ht="19.5" customHeight="1">
      <c r="B27" s="29"/>
      <c r="C27" s="37" t="s">
        <v>603</v>
      </c>
      <c r="D27" s="37"/>
      <c r="E27" s="37"/>
      <c r="F27" s="37"/>
      <c r="G27" s="37"/>
      <c r="H27" s="37"/>
      <c r="I27" s="37"/>
      <c r="J27" s="37"/>
      <c r="K27" s="37"/>
      <c r="L27" s="37"/>
      <c r="M27" s="158"/>
      <c r="N27" s="158"/>
      <c r="O27" s="158"/>
      <c r="P27" s="30"/>
      <c r="Q27" s="31"/>
    </row>
    <row r="28" spans="2:17" ht="12" customHeight="1">
      <c r="B28" s="29"/>
      <c r="C28" s="94" t="s">
        <v>528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30"/>
      <c r="Q28" s="31"/>
    </row>
    <row r="29" spans="2:17" ht="12" customHeight="1">
      <c r="B29" s="29"/>
      <c r="C29" s="10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30"/>
      <c r="Q29" s="31"/>
    </row>
    <row r="30" spans="2:17" ht="12" customHeight="1" thickBot="1">
      <c r="B30" s="32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35"/>
    </row>
  </sheetData>
  <sheetProtection/>
  <mergeCells count="5">
    <mergeCell ref="I3:O10"/>
    <mergeCell ref="B1:P1"/>
    <mergeCell ref="C12:O12"/>
    <mergeCell ref="D14:O15"/>
    <mergeCell ref="C14:C1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Козарез Алексей</cp:lastModifiedBy>
  <cp:lastPrinted>2011-07-26T13:18:23Z</cp:lastPrinted>
  <dcterms:created xsi:type="dcterms:W3CDTF">2008-10-08T04:24:34Z</dcterms:created>
  <dcterms:modified xsi:type="dcterms:W3CDTF">2021-03-17T09:30:54Z</dcterms:modified>
  <cp:category/>
  <cp:version/>
  <cp:contentType/>
  <cp:contentStatus/>
</cp:coreProperties>
</file>