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120" windowHeight="9150" activeTab="0"/>
  </bookViews>
  <sheets>
    <sheet name="Авансовый отчет" sheetId="1" r:id="rId1"/>
    <sheet name="Формула числа прописью" sheetId="2" state="hidden" r:id="rId2"/>
  </sheets>
  <definedNames>
    <definedName name="номер_месяца">'Авансовый отчет'!$B$121</definedName>
    <definedName name="_xlnm.Print_Area" localSheetId="0">'Авансовый отчет'!$C$3:$AK$53</definedName>
  </definedNames>
  <calcPr fullCalcOnLoad="1"/>
</workbook>
</file>

<file path=xl/sharedStrings.xml><?xml version="1.0" encoding="utf-8"?>
<sst xmlns="http://schemas.openxmlformats.org/spreadsheetml/2006/main" count="80" uniqueCount="74">
  <si>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</si>
  <si>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</si>
  <si>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</si>
  <si>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</si>
  <si>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</si>
  <si>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</si>
  <si>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</si>
  <si>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</si>
  <si>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</si>
  <si>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</si>
  <si>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</si>
  <si>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</si>
  <si>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</si>
  <si>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</si>
  <si>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</si>
  <si>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</si>
  <si>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</si>
  <si>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</si>
  <si>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</si>
  <si>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</si>
  <si>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</si>
  <si>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</si>
  <si>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</si>
  <si>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</si>
  <si>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</si>
  <si>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</si>
  <si>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</si>
  <si>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</si>
  <si>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</si>
  <si>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</si>
  <si>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</si>
  <si>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</si>
  <si>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</si>
  <si>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</si>
  <si>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</si>
  <si>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</si>
  <si>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</si>
  <si>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</si>
  <si>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</si>
  <si>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</si>
  <si>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</si>
  <si>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</si>
  <si>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</si>
  <si>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</si>
  <si>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к приказу Министерства</t>
  </si>
  <si>
    <t>жилищно-коммунального</t>
  </si>
  <si>
    <t>хозяйства Республики Беларусь</t>
  </si>
  <si>
    <t>от 01.06.2011 №74</t>
  </si>
  <si>
    <t>Номер и дата договора</t>
  </si>
  <si>
    <t>Местонахождение организации-потребителя</t>
  </si>
  <si>
    <t>Наименование организации-потребителя</t>
  </si>
  <si>
    <t>Ответственный исполнитель, телефон</t>
  </si>
  <si>
    <t>Наименование организации-поставщика</t>
  </si>
  <si>
    <t>Номер абонентского района</t>
  </si>
  <si>
    <t>Номер участка</t>
  </si>
  <si>
    <t>АКТ</t>
  </si>
  <si>
    <t>расхода воды</t>
  </si>
  <si>
    <t xml:space="preserve">за период с </t>
  </si>
  <si>
    <t>"</t>
  </si>
  <si>
    <t xml:space="preserve">г. по </t>
  </si>
  <si>
    <t xml:space="preserve">г. </t>
  </si>
  <si>
    <t>№ лицевого счета</t>
  </si>
  <si>
    <t>Адрес здания, в котором расположен прибор учета расхода воды</t>
  </si>
  <si>
    <r>
      <t>Показания прибора учета расхода воды, м</t>
    </r>
    <r>
      <rPr>
        <vertAlign val="superscript"/>
        <sz val="8"/>
        <rFont val="Tahoma"/>
        <family val="2"/>
      </rPr>
      <t>3</t>
    </r>
  </si>
  <si>
    <t>предыдущие показания</t>
  </si>
  <si>
    <t>текущие показания</t>
  </si>
  <si>
    <r>
      <t>Всего, м</t>
    </r>
    <r>
      <rPr>
        <vertAlign val="superscript"/>
        <sz val="8"/>
        <rFont val="Tahoma"/>
        <family val="2"/>
      </rPr>
      <t>3</t>
    </r>
  </si>
  <si>
    <r>
      <t>Всего</t>
    </r>
    <r>
      <rPr>
        <sz val="8"/>
        <rFont val="Tahoma"/>
        <family val="2"/>
      </rPr>
      <t xml:space="preserve"> по организации</t>
    </r>
  </si>
  <si>
    <t>Потребитель</t>
  </si>
  <si>
    <t>(подпись)</t>
  </si>
  <si>
    <t>(инициалы, фамилия)</t>
  </si>
  <si>
    <t>М.П.</t>
  </si>
  <si>
    <t>Поставщик</t>
  </si>
  <si>
    <t>Форма действует с 01.06.2011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</si>
</sst>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_-* #,##0.00[$р.-419]_-;\-* #,##0.00[$р.-419]_-;_-* &quot;-&quot;??[$р.-419]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u val="single"/>
      <sz val="8"/>
      <name val="Tahoma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2"/>
    </font>
    <font>
      <b/>
      <sz val="10"/>
      <color indexed="9"/>
      <name val="Arial Cyr"/>
      <family val="0"/>
    </font>
    <font>
      <sz val="8"/>
      <color indexed="9"/>
      <name val="Arial Cyr"/>
      <family val="2"/>
    </font>
    <font>
      <sz val="10"/>
      <color indexed="9"/>
      <name val="Times New Roman"/>
      <family val="1"/>
    </font>
    <font>
      <sz val="9"/>
      <color indexed="9"/>
      <name val="Arial Cyr"/>
      <family val="2"/>
    </font>
    <font>
      <u val="single"/>
      <sz val="10"/>
      <color indexed="9"/>
      <name val="Arial Cyr"/>
      <family val="0"/>
    </font>
    <font>
      <b/>
      <sz val="12"/>
      <name val="Tahoma"/>
      <family val="2"/>
    </font>
    <font>
      <vertAlign val="superscript"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4" borderId="0" xfId="0" applyFont="1" applyFill="1" applyAlignment="1" applyProtection="1">
      <alignment vertical="center"/>
      <protection hidden="1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left"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6" fillId="35" borderId="0" xfId="0" applyNumberFormat="1" applyFont="1" applyFill="1" applyBorder="1" applyAlignment="1" applyProtection="1">
      <alignment horizontal="center" vertical="center"/>
      <protection/>
    </xf>
    <xf numFmtId="0" fontId="3" fillId="35" borderId="0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5" borderId="0" xfId="0" applyNumberFormat="1" applyFont="1" applyFill="1" applyBorder="1" applyAlignment="1" applyProtection="1">
      <alignment vertical="center"/>
      <protection locked="0"/>
    </xf>
    <xf numFmtId="0" fontId="11" fillId="35" borderId="0" xfId="0" applyFont="1" applyFill="1" applyAlignment="1" applyProtection="1">
      <alignment/>
      <protection hidden="1"/>
    </xf>
    <xf numFmtId="14" fontId="3" fillId="34" borderId="0" xfId="0" applyNumberFormat="1" applyFont="1" applyFill="1" applyAlignment="1" applyProtection="1">
      <alignment vertical="center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4" fontId="8" fillId="35" borderId="0" xfId="0" applyNumberFormat="1" applyFont="1" applyFill="1" applyBorder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/>
      <protection hidden="1"/>
    </xf>
    <xf numFmtId="4" fontId="8" fillId="35" borderId="0" xfId="0" applyNumberFormat="1" applyFont="1" applyFill="1" applyAlignment="1" applyProtection="1">
      <alignment horizontal="right"/>
      <protection hidden="1"/>
    </xf>
    <xf numFmtId="0" fontId="7" fillId="35" borderId="0" xfId="0" applyFont="1" applyFill="1" applyAlignment="1" applyProtection="1">
      <alignment/>
      <protection hidden="1"/>
    </xf>
    <xf numFmtId="0" fontId="7" fillId="35" borderId="0" xfId="0" applyFont="1" applyFill="1" applyAlignment="1" applyProtection="1">
      <alignment horizontal="left"/>
      <protection hidden="1"/>
    </xf>
    <xf numFmtId="0" fontId="7" fillId="35" borderId="0" xfId="0" applyFont="1" applyFill="1" applyAlignment="1" applyProtection="1">
      <alignment horizontal="center"/>
      <protection hidden="1"/>
    </xf>
    <xf numFmtId="0" fontId="9" fillId="35" borderId="0" xfId="0" applyNumberFormat="1" applyFont="1" applyFill="1" applyAlignment="1" applyProtection="1">
      <alignment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  <xf numFmtId="0" fontId="10" fillId="35" borderId="0" xfId="0" applyNumberFormat="1" applyFont="1" applyFill="1" applyAlignment="1" applyProtection="1">
      <alignment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Alignment="1" applyProtection="1">
      <alignment/>
      <protection hidden="1"/>
    </xf>
    <xf numFmtId="0" fontId="9" fillId="35" borderId="0" xfId="0" applyNumberFormat="1" applyFont="1" applyFill="1" applyAlignment="1" applyProtection="1">
      <alignment horizontal="center"/>
      <protection hidden="1"/>
    </xf>
    <xf numFmtId="183" fontId="7" fillId="35" borderId="0" xfId="0" applyNumberFormat="1" applyFont="1" applyFill="1" applyAlignment="1" applyProtection="1">
      <alignment/>
      <protection hidden="1"/>
    </xf>
    <xf numFmtId="2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0" fontId="10" fillId="35" borderId="0" xfId="0" applyNumberFormat="1" applyFont="1" applyFill="1" applyAlignment="1" applyProtection="1">
      <alignment shrinkToFit="1"/>
      <protection hidden="1"/>
    </xf>
    <xf numFmtId="0" fontId="7" fillId="35" borderId="0" xfId="0" applyNumberFormat="1" applyFont="1" applyFill="1" applyAlignment="1" applyProtection="1">
      <alignment horizontal="left"/>
      <protection hidden="1"/>
    </xf>
    <xf numFmtId="14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right"/>
      <protection hidden="1"/>
    </xf>
    <xf numFmtId="22" fontId="7" fillId="35" borderId="0" xfId="0" applyNumberFormat="1" applyFont="1" applyFill="1" applyAlignment="1" applyProtection="1">
      <alignment/>
      <protection hidden="1"/>
    </xf>
    <xf numFmtId="4" fontId="7" fillId="35" borderId="0" xfId="0" applyNumberFormat="1" applyFont="1" applyFill="1" applyAlignment="1" applyProtection="1">
      <alignment horizontal="left"/>
      <protection hidden="1"/>
    </xf>
    <xf numFmtId="0" fontId="12" fillId="35" borderId="0" xfId="0" applyNumberFormat="1" applyFont="1" applyFill="1" applyAlignment="1" applyProtection="1">
      <alignment/>
      <protection hidden="1"/>
    </xf>
    <xf numFmtId="0" fontId="12" fillId="35" borderId="0" xfId="0" applyNumberFormat="1" applyFont="1" applyFill="1" applyAlignment="1" applyProtection="1">
      <alignment shrinkToFit="1"/>
      <protection hidden="1"/>
    </xf>
    <xf numFmtId="3" fontId="7" fillId="35" borderId="0" xfId="0" applyNumberFormat="1" applyFont="1" applyFill="1" applyAlignment="1" applyProtection="1">
      <alignment/>
      <protection hidden="1"/>
    </xf>
    <xf numFmtId="1" fontId="7" fillId="35" borderId="0" xfId="0" applyNumberFormat="1" applyFont="1" applyFill="1" applyAlignment="1" applyProtection="1">
      <alignment horizontal="right"/>
      <protection hidden="1"/>
    </xf>
    <xf numFmtId="0" fontId="7" fillId="35" borderId="0" xfId="0" applyNumberFormat="1" applyFont="1" applyFill="1" applyBorder="1" applyAlignment="1" applyProtection="1">
      <alignment/>
      <protection hidden="1"/>
    </xf>
    <xf numFmtId="0" fontId="5" fillId="35" borderId="0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Border="1" applyAlignment="1" applyProtection="1">
      <alignment/>
      <protection locked="0"/>
    </xf>
    <xf numFmtId="0" fontId="4" fillId="35" borderId="0" xfId="0" applyNumberFormat="1" applyFont="1" applyFill="1" applyBorder="1" applyAlignment="1" applyProtection="1">
      <alignment vertical="center"/>
      <protection locked="0"/>
    </xf>
    <xf numFmtId="49" fontId="3" fillId="33" borderId="0" xfId="0" applyNumberFormat="1" applyFont="1" applyFill="1" applyBorder="1" applyAlignment="1" applyProtection="1">
      <alignment vertical="center"/>
      <protection locked="0"/>
    </xf>
    <xf numFmtId="49" fontId="4" fillId="35" borderId="0" xfId="0" applyNumberFormat="1" applyFont="1" applyFill="1" applyBorder="1" applyAlignment="1" applyProtection="1">
      <alignment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 locked="0"/>
    </xf>
    <xf numFmtId="0" fontId="3" fillId="35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 locked="0"/>
    </xf>
    <xf numFmtId="0" fontId="4" fillId="35" borderId="18" xfId="0" applyNumberFormat="1" applyFont="1" applyFill="1" applyBorder="1" applyAlignment="1" applyProtection="1">
      <alignment vertical="center"/>
      <protection locked="0"/>
    </xf>
    <xf numFmtId="0" fontId="4" fillId="35" borderId="0" xfId="0" applyNumberFormat="1" applyFont="1" applyFill="1" applyBorder="1" applyAlignment="1" applyProtection="1">
      <alignment horizontal="right" vertical="center"/>
      <protection locked="0"/>
    </xf>
    <xf numFmtId="0" fontId="14" fillId="34" borderId="0" xfId="0" applyFont="1" applyFill="1" applyAlignment="1" applyProtection="1">
      <alignment vertical="center"/>
      <protection/>
    </xf>
    <xf numFmtId="0" fontId="3" fillId="35" borderId="18" xfId="0" applyFont="1" applyFill="1" applyBorder="1" applyAlignment="1" applyProtection="1">
      <alignment horizontal="center"/>
      <protection locked="0"/>
    </xf>
    <xf numFmtId="0" fontId="5" fillId="35" borderId="19" xfId="0" applyFont="1" applyFill="1" applyBorder="1" applyAlignment="1" applyProtection="1">
      <alignment horizontal="center" vertical="top"/>
      <protection locked="0"/>
    </xf>
    <xf numFmtId="0" fontId="14" fillId="35" borderId="0" xfId="0" applyFont="1" applyFill="1" applyBorder="1" applyAlignment="1" applyProtection="1">
      <alignment horizontal="center"/>
      <protection locked="0"/>
    </xf>
    <xf numFmtId="0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2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center" vertical="top"/>
      <protection locked="0"/>
    </xf>
    <xf numFmtId="49" fontId="5" fillId="33" borderId="19" xfId="0" applyNumberFormat="1" applyFont="1" applyFill="1" applyBorder="1" applyAlignment="1" applyProtection="1">
      <alignment horizontal="center" vertical="top"/>
      <protection locked="0"/>
    </xf>
    <xf numFmtId="0" fontId="3" fillId="35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4" fillId="35" borderId="21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22" xfId="0" applyNumberFormat="1" applyFont="1" applyFill="1" applyBorder="1" applyAlignment="1" applyProtection="1">
      <alignment horizontal="left" vertical="center" wrapText="1"/>
      <protection locked="0"/>
    </xf>
    <xf numFmtId="0" fontId="3" fillId="35" borderId="23" xfId="0" applyNumberFormat="1" applyFont="1" applyFill="1" applyBorder="1" applyAlignment="1" applyProtection="1">
      <alignment horizontal="left" vertical="center" wrapText="1"/>
      <protection locked="0"/>
    </xf>
    <xf numFmtId="0" fontId="4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3" fillId="37" borderId="20" xfId="0" applyFont="1" applyFill="1" applyBorder="1" applyAlignment="1" applyProtection="1">
      <alignment horizontal="center" vertical="center" wrapText="1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8" borderId="20" xfId="0" applyNumberFormat="1" applyFont="1" applyFill="1" applyBorder="1" applyAlignment="1" applyProtection="1">
      <alignment horizontal="center" vertical="center"/>
      <protection locked="0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3" fillId="36" borderId="20" xfId="0" applyNumberFormat="1" applyFont="1" applyFill="1" applyBorder="1" applyAlignment="1" applyProtection="1">
      <alignment horizontal="center" vertical="center" wrapText="1"/>
      <protection locked="0"/>
    </xf>
    <xf numFmtId="0" fontId="14" fillId="34" borderId="16" xfId="0" applyFont="1" applyFill="1" applyBorder="1" applyAlignment="1" applyProtection="1">
      <alignment horizontal="center" vertical="center"/>
      <protection/>
    </xf>
    <xf numFmtId="49" fontId="3" fillId="33" borderId="18" xfId="0" applyNumberFormat="1" applyFont="1" applyFill="1" applyBorder="1" applyAlignment="1" applyProtection="1">
      <alignment horizontal="center" vertical="center"/>
      <protection locked="0"/>
    </xf>
    <xf numFmtId="0" fontId="13" fillId="35" borderId="0" xfId="42" applyNumberFormat="1" applyFont="1" applyFill="1" applyAlignment="1" applyProtection="1">
      <alignment/>
      <protection hidden="1"/>
    </xf>
    <xf numFmtId="14" fontId="8" fillId="35" borderId="0" xfId="0" applyNumberFormat="1" applyFont="1" applyFill="1" applyAlignment="1" applyProtection="1">
      <alignment horizontal="center"/>
      <protection hidden="1"/>
    </xf>
    <xf numFmtId="176" fontId="7" fillId="35" borderId="0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O5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8" width="2.75390625" style="10" customWidth="1"/>
    <col min="19" max="19" width="3.00390625" style="10" bestFit="1" customWidth="1"/>
    <col min="20" max="41" width="2.75390625" style="10" customWidth="1"/>
    <col min="42" max="16384" width="2.75390625" style="10" customWidth="1"/>
  </cols>
  <sheetData>
    <row r="1" spans="2:40" ht="18.75" customHeight="1" thickBot="1">
      <c r="B1" s="86" t="s">
        <v>73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64"/>
      <c r="AN1" s="64"/>
    </row>
    <row r="2" spans="2:38" ht="12" customHeight="1"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3"/>
    </row>
    <row r="3" spans="2:38" ht="12" customHeight="1">
      <c r="B3" s="4"/>
      <c r="C3" s="5"/>
      <c r="D3" s="16"/>
      <c r="E3" s="16"/>
      <c r="F3" s="16"/>
      <c r="G3" s="16"/>
      <c r="H3" s="16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54"/>
      <c r="AF3" s="54"/>
      <c r="AG3" s="54"/>
      <c r="AH3" s="54"/>
      <c r="AI3" s="54"/>
      <c r="AJ3" s="54"/>
      <c r="AK3" s="60" t="s">
        <v>44</v>
      </c>
      <c r="AL3" s="6"/>
    </row>
    <row r="4" spans="2:38" ht="12" customHeight="1">
      <c r="B4" s="4"/>
      <c r="C4" s="55"/>
      <c r="D4" s="20"/>
      <c r="E4" s="20"/>
      <c r="F4" s="20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9"/>
      <c r="AD4" s="9"/>
      <c r="AE4" s="9"/>
      <c r="AF4" s="9"/>
      <c r="AG4" s="9"/>
      <c r="AH4" s="9"/>
      <c r="AI4" s="9"/>
      <c r="AJ4" s="9"/>
      <c r="AK4" s="61" t="s">
        <v>45</v>
      </c>
      <c r="AL4" s="12"/>
    </row>
    <row r="5" spans="2:38" ht="12" customHeight="1">
      <c r="B5" s="4"/>
      <c r="C5" s="55"/>
      <c r="D5" s="20"/>
      <c r="E5" s="20"/>
      <c r="F5" s="20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9"/>
      <c r="AD5" s="9"/>
      <c r="AE5" s="9"/>
      <c r="AF5" s="9"/>
      <c r="AG5" s="9"/>
      <c r="AH5" s="9"/>
      <c r="AI5" s="9"/>
      <c r="AJ5" s="9"/>
      <c r="AK5" s="61" t="s">
        <v>46</v>
      </c>
      <c r="AL5" s="12"/>
    </row>
    <row r="6" spans="2:38" ht="12" customHeight="1">
      <c r="B6" s="4"/>
      <c r="C6" s="55"/>
      <c r="D6" s="20"/>
      <c r="E6" s="20"/>
      <c r="F6" s="20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9"/>
      <c r="AD6" s="9"/>
      <c r="AE6" s="9"/>
      <c r="AF6" s="9"/>
      <c r="AG6" s="9"/>
      <c r="AH6" s="9"/>
      <c r="AI6" s="9"/>
      <c r="AJ6" s="9"/>
      <c r="AK6" s="61" t="s">
        <v>47</v>
      </c>
      <c r="AL6" s="12"/>
    </row>
    <row r="7" spans="2:38" ht="12" customHeight="1">
      <c r="B7" s="4"/>
      <c r="C7" s="55"/>
      <c r="D7" s="20"/>
      <c r="E7" s="20"/>
      <c r="F7" s="20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9"/>
      <c r="AD7" s="9"/>
      <c r="AE7" s="9"/>
      <c r="AF7" s="9"/>
      <c r="AG7" s="9"/>
      <c r="AH7" s="9"/>
      <c r="AI7" s="9"/>
      <c r="AJ7" s="9"/>
      <c r="AK7" s="9"/>
      <c r="AL7" s="12"/>
    </row>
    <row r="8" spans="2:38" ht="12" customHeight="1">
      <c r="B8" s="4"/>
      <c r="C8" s="55"/>
      <c r="D8" s="20"/>
      <c r="E8" s="20"/>
      <c r="F8" s="2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9"/>
      <c r="AD8" s="9"/>
      <c r="AE8" s="9"/>
      <c r="AF8" s="9"/>
      <c r="AG8" s="9"/>
      <c r="AH8" s="9"/>
      <c r="AI8" s="9"/>
      <c r="AJ8" s="9"/>
      <c r="AK8" s="9"/>
      <c r="AL8" s="12"/>
    </row>
    <row r="9" spans="2:38" ht="18" customHeight="1">
      <c r="B9" s="4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56"/>
      <c r="S9" s="56"/>
      <c r="T9" s="56"/>
      <c r="U9" s="56"/>
      <c r="V9" s="56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12"/>
    </row>
    <row r="10" spans="2:38" ht="12" customHeight="1">
      <c r="B10" s="4"/>
      <c r="C10" s="66" t="s">
        <v>50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56"/>
      <c r="S10" s="56"/>
      <c r="T10" s="56"/>
      <c r="U10" s="56"/>
      <c r="V10" s="56"/>
      <c r="W10" s="66" t="s">
        <v>52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12"/>
    </row>
    <row r="11" spans="2:38" ht="18" customHeight="1">
      <c r="B11" s="4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56"/>
      <c r="S11" s="56"/>
      <c r="T11" s="56"/>
      <c r="U11" s="56"/>
      <c r="V11" s="56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12"/>
    </row>
    <row r="12" spans="2:38" ht="12" customHeight="1">
      <c r="B12" s="4"/>
      <c r="C12" s="66" t="s">
        <v>48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56"/>
      <c r="S12" s="56"/>
      <c r="T12" s="56"/>
      <c r="U12" s="56"/>
      <c r="V12" s="56"/>
      <c r="W12" s="66" t="s">
        <v>53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12"/>
    </row>
    <row r="13" spans="2:38" ht="18" customHeight="1">
      <c r="B13" s="4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56"/>
      <c r="S13" s="56"/>
      <c r="T13" s="56"/>
      <c r="U13" s="56"/>
      <c r="V13" s="56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12"/>
    </row>
    <row r="14" spans="2:38" ht="12" customHeight="1">
      <c r="B14" s="4"/>
      <c r="C14" s="66" t="s">
        <v>49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56"/>
      <c r="S14" s="56"/>
      <c r="T14" s="56"/>
      <c r="U14" s="56"/>
      <c r="V14" s="56"/>
      <c r="W14" s="66" t="s">
        <v>54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12"/>
    </row>
    <row r="15" spans="2:38" ht="18" customHeight="1">
      <c r="B15" s="4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9"/>
      <c r="AD15" s="9"/>
      <c r="AE15" s="9"/>
      <c r="AF15" s="9"/>
      <c r="AG15" s="9"/>
      <c r="AH15" s="9"/>
      <c r="AI15" s="9"/>
      <c r="AJ15" s="9"/>
      <c r="AK15" s="9"/>
      <c r="AL15" s="12"/>
    </row>
    <row r="16" spans="2:38" ht="12" customHeight="1">
      <c r="B16" s="4"/>
      <c r="C16" s="66" t="s">
        <v>51</v>
      </c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9"/>
      <c r="AD16" s="9"/>
      <c r="AE16" s="9"/>
      <c r="AF16" s="9"/>
      <c r="AG16" s="9"/>
      <c r="AH16" s="9"/>
      <c r="AI16" s="9"/>
      <c r="AJ16" s="9"/>
      <c r="AK16" s="9"/>
      <c r="AL16" s="12"/>
    </row>
    <row r="17" spans="2:38" ht="12" customHeight="1">
      <c r="B17" s="4"/>
      <c r="C17" s="55"/>
      <c r="D17" s="20"/>
      <c r="E17" s="20"/>
      <c r="F17" s="20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9"/>
      <c r="AD17" s="9"/>
      <c r="AE17" s="9"/>
      <c r="AF17" s="9"/>
      <c r="AG17" s="9"/>
      <c r="AH17" s="9"/>
      <c r="AI17" s="9"/>
      <c r="AJ17" s="9"/>
      <c r="AK17" s="9"/>
      <c r="AL17" s="12"/>
    </row>
    <row r="18" spans="2:38" ht="12" customHeight="1">
      <c r="B18" s="4"/>
      <c r="C18" s="55"/>
      <c r="D18" s="20"/>
      <c r="E18" s="20"/>
      <c r="F18" s="20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9"/>
      <c r="AD18" s="9"/>
      <c r="AE18" s="9"/>
      <c r="AF18" s="9"/>
      <c r="AG18" s="9"/>
      <c r="AH18" s="9"/>
      <c r="AI18" s="9"/>
      <c r="AJ18" s="9"/>
      <c r="AK18" s="9"/>
      <c r="AL18" s="12"/>
    </row>
    <row r="19" spans="2:38" ht="12" customHeight="1">
      <c r="B19" s="4"/>
      <c r="C19" s="67" t="s">
        <v>55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12"/>
    </row>
    <row r="20" spans="2:38" ht="12" customHeight="1">
      <c r="B20" s="4"/>
      <c r="C20" s="67" t="s">
        <v>56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12"/>
    </row>
    <row r="21" spans="2:38" ht="12" customHeight="1">
      <c r="B21" s="4"/>
      <c r="C21" s="55"/>
      <c r="D21" s="20"/>
      <c r="E21" s="20"/>
      <c r="F21" s="20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9"/>
      <c r="AD21" s="9"/>
      <c r="AE21" s="9"/>
      <c r="AF21" s="9"/>
      <c r="AG21" s="9"/>
      <c r="AH21" s="9"/>
      <c r="AI21" s="9"/>
      <c r="AJ21" s="9"/>
      <c r="AK21" s="9"/>
      <c r="AL21" s="12"/>
    </row>
    <row r="22" spans="2:38" ht="12" customHeight="1">
      <c r="B22" s="4"/>
      <c r="C22" s="55"/>
      <c r="D22" s="20"/>
      <c r="E22" s="20"/>
      <c r="F22" s="20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9"/>
      <c r="AD22" s="9"/>
      <c r="AE22" s="9"/>
      <c r="AF22" s="9"/>
      <c r="AG22" s="9"/>
      <c r="AH22" s="9"/>
      <c r="AI22" s="9"/>
      <c r="AJ22" s="9"/>
      <c r="AK22" s="9"/>
      <c r="AL22" s="12"/>
    </row>
    <row r="23" spans="2:38" ht="12" customHeight="1">
      <c r="B23" s="4"/>
      <c r="C23" s="55"/>
      <c r="D23" s="20"/>
      <c r="E23" s="20"/>
      <c r="F23" s="20"/>
      <c r="G23" s="56" t="s">
        <v>57</v>
      </c>
      <c r="H23" s="56"/>
      <c r="I23" s="56"/>
      <c r="J23" s="56"/>
      <c r="K23" s="63" t="s">
        <v>58</v>
      </c>
      <c r="L23" s="62"/>
      <c r="M23" s="56" t="s">
        <v>58</v>
      </c>
      <c r="N23" s="79"/>
      <c r="O23" s="79"/>
      <c r="P23" s="79"/>
      <c r="Q23" s="79"/>
      <c r="R23" s="79"/>
      <c r="S23" s="56">
        <v>20</v>
      </c>
      <c r="T23" s="62"/>
      <c r="U23" s="56" t="s">
        <v>59</v>
      </c>
      <c r="V23" s="56"/>
      <c r="W23" s="63" t="s">
        <v>58</v>
      </c>
      <c r="X23" s="62"/>
      <c r="Y23" s="56" t="s">
        <v>58</v>
      </c>
      <c r="Z23" s="79"/>
      <c r="AA23" s="79"/>
      <c r="AB23" s="79"/>
      <c r="AC23" s="79"/>
      <c r="AD23" s="79"/>
      <c r="AE23" s="56">
        <v>20</v>
      </c>
      <c r="AF23" s="62"/>
      <c r="AG23" s="56" t="s">
        <v>60</v>
      </c>
      <c r="AH23" s="9"/>
      <c r="AI23" s="9"/>
      <c r="AJ23" s="9"/>
      <c r="AK23" s="9"/>
      <c r="AL23" s="12"/>
    </row>
    <row r="24" spans="2:38" ht="12" customHeight="1">
      <c r="B24" s="4"/>
      <c r="C24" s="55"/>
      <c r="D24" s="20"/>
      <c r="E24" s="20"/>
      <c r="F24" s="20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9"/>
      <c r="AD24" s="9"/>
      <c r="AE24" s="9"/>
      <c r="AF24" s="9"/>
      <c r="AG24" s="9"/>
      <c r="AH24" s="9"/>
      <c r="AI24" s="9"/>
      <c r="AJ24" s="9"/>
      <c r="AK24" s="9"/>
      <c r="AL24" s="12"/>
    </row>
    <row r="25" spans="2:38" ht="12" customHeight="1">
      <c r="B25" s="4"/>
      <c r="C25" s="80" t="s">
        <v>61</v>
      </c>
      <c r="D25" s="80"/>
      <c r="E25" s="80"/>
      <c r="F25" s="80"/>
      <c r="G25" s="85" t="s">
        <v>62</v>
      </c>
      <c r="H25" s="85"/>
      <c r="I25" s="85"/>
      <c r="J25" s="85"/>
      <c r="K25" s="85"/>
      <c r="L25" s="85"/>
      <c r="M25" s="85"/>
      <c r="N25" s="85"/>
      <c r="O25" s="85"/>
      <c r="P25" s="85" t="s">
        <v>63</v>
      </c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1" t="s">
        <v>66</v>
      </c>
      <c r="AG25" s="81"/>
      <c r="AH25" s="81"/>
      <c r="AI25" s="81"/>
      <c r="AJ25" s="81"/>
      <c r="AK25" s="81"/>
      <c r="AL25" s="12"/>
    </row>
    <row r="26" spans="2:38" ht="12" customHeight="1">
      <c r="B26" s="4"/>
      <c r="C26" s="80"/>
      <c r="D26" s="80"/>
      <c r="E26" s="80"/>
      <c r="F26" s="80"/>
      <c r="G26" s="85"/>
      <c r="H26" s="85"/>
      <c r="I26" s="85"/>
      <c r="J26" s="85"/>
      <c r="K26" s="85"/>
      <c r="L26" s="85"/>
      <c r="M26" s="85"/>
      <c r="N26" s="85"/>
      <c r="O26" s="85"/>
      <c r="P26" s="82" t="s">
        <v>64</v>
      </c>
      <c r="Q26" s="82"/>
      <c r="R26" s="82"/>
      <c r="S26" s="82"/>
      <c r="T26" s="82"/>
      <c r="U26" s="82"/>
      <c r="V26" s="82"/>
      <c r="W26" s="82"/>
      <c r="X26" s="82" t="s">
        <v>65</v>
      </c>
      <c r="Y26" s="82"/>
      <c r="Z26" s="82"/>
      <c r="AA26" s="82"/>
      <c r="AB26" s="82"/>
      <c r="AC26" s="82"/>
      <c r="AD26" s="82"/>
      <c r="AE26" s="82"/>
      <c r="AF26" s="81"/>
      <c r="AG26" s="81"/>
      <c r="AH26" s="81"/>
      <c r="AI26" s="81"/>
      <c r="AJ26" s="81"/>
      <c r="AK26" s="81"/>
      <c r="AL26" s="12"/>
    </row>
    <row r="27" spans="2:41" ht="12" customHeight="1">
      <c r="B27" s="4"/>
      <c r="C27" s="80"/>
      <c r="D27" s="80"/>
      <c r="E27" s="80"/>
      <c r="F27" s="80"/>
      <c r="G27" s="85"/>
      <c r="H27" s="85"/>
      <c r="I27" s="85"/>
      <c r="J27" s="85"/>
      <c r="K27" s="85"/>
      <c r="L27" s="85"/>
      <c r="M27" s="85"/>
      <c r="N27" s="85"/>
      <c r="O27" s="85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1"/>
      <c r="AG27" s="81"/>
      <c r="AH27" s="81"/>
      <c r="AI27" s="81"/>
      <c r="AJ27" s="81"/>
      <c r="AK27" s="81"/>
      <c r="AL27" s="12"/>
      <c r="AO27" s="22"/>
    </row>
    <row r="28" spans="2:38" ht="12" customHeight="1">
      <c r="B28" s="4"/>
      <c r="C28" s="80"/>
      <c r="D28" s="80"/>
      <c r="E28" s="80"/>
      <c r="F28" s="80"/>
      <c r="G28" s="85"/>
      <c r="H28" s="85"/>
      <c r="I28" s="85"/>
      <c r="J28" s="85"/>
      <c r="K28" s="85"/>
      <c r="L28" s="85"/>
      <c r="M28" s="85"/>
      <c r="N28" s="85"/>
      <c r="O28" s="85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1"/>
      <c r="AG28" s="81"/>
      <c r="AH28" s="81"/>
      <c r="AI28" s="81"/>
      <c r="AJ28" s="81"/>
      <c r="AK28" s="81"/>
      <c r="AL28" s="12"/>
    </row>
    <row r="29" spans="2:38" ht="12" customHeight="1">
      <c r="B29" s="4"/>
      <c r="C29" s="83">
        <v>1</v>
      </c>
      <c r="D29" s="83"/>
      <c r="E29" s="83"/>
      <c r="F29" s="83"/>
      <c r="G29" s="83">
        <v>2</v>
      </c>
      <c r="H29" s="83"/>
      <c r="I29" s="83"/>
      <c r="J29" s="83"/>
      <c r="K29" s="83"/>
      <c r="L29" s="83"/>
      <c r="M29" s="83"/>
      <c r="N29" s="83"/>
      <c r="O29" s="83"/>
      <c r="P29" s="84">
        <v>3</v>
      </c>
      <c r="Q29" s="84"/>
      <c r="R29" s="84"/>
      <c r="S29" s="84"/>
      <c r="T29" s="84"/>
      <c r="U29" s="84"/>
      <c r="V29" s="84"/>
      <c r="W29" s="84"/>
      <c r="X29" s="84">
        <v>4</v>
      </c>
      <c r="Y29" s="84"/>
      <c r="Z29" s="84"/>
      <c r="AA29" s="84"/>
      <c r="AB29" s="84"/>
      <c r="AC29" s="84"/>
      <c r="AD29" s="84"/>
      <c r="AE29" s="84"/>
      <c r="AF29" s="84">
        <v>5</v>
      </c>
      <c r="AG29" s="84"/>
      <c r="AH29" s="84"/>
      <c r="AI29" s="84"/>
      <c r="AJ29" s="84"/>
      <c r="AK29" s="84"/>
      <c r="AL29" s="12"/>
    </row>
    <row r="30" spans="2:38" ht="18" customHeight="1">
      <c r="B30" s="4"/>
      <c r="C30" s="68"/>
      <c r="D30" s="68"/>
      <c r="E30" s="68"/>
      <c r="F30" s="68"/>
      <c r="G30" s="70"/>
      <c r="H30" s="70"/>
      <c r="I30" s="70"/>
      <c r="J30" s="70"/>
      <c r="K30" s="70"/>
      <c r="L30" s="70"/>
      <c r="M30" s="70"/>
      <c r="N30" s="70"/>
      <c r="O30" s="70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12"/>
    </row>
    <row r="31" spans="2:38" ht="18" customHeight="1">
      <c r="B31" s="4"/>
      <c r="C31" s="68"/>
      <c r="D31" s="68"/>
      <c r="E31" s="68"/>
      <c r="F31" s="68"/>
      <c r="G31" s="70"/>
      <c r="H31" s="70"/>
      <c r="I31" s="70"/>
      <c r="J31" s="70"/>
      <c r="K31" s="70"/>
      <c r="L31" s="70"/>
      <c r="M31" s="70"/>
      <c r="N31" s="70"/>
      <c r="O31" s="70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12"/>
    </row>
    <row r="32" spans="2:38" ht="18" customHeight="1">
      <c r="B32" s="4"/>
      <c r="C32" s="68"/>
      <c r="D32" s="68"/>
      <c r="E32" s="68"/>
      <c r="F32" s="68"/>
      <c r="G32" s="70"/>
      <c r="H32" s="70"/>
      <c r="I32" s="70"/>
      <c r="J32" s="70"/>
      <c r="K32" s="70"/>
      <c r="L32" s="70"/>
      <c r="M32" s="70"/>
      <c r="N32" s="70"/>
      <c r="O32" s="70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12"/>
    </row>
    <row r="33" spans="2:38" ht="18" customHeight="1">
      <c r="B33" s="4"/>
      <c r="C33" s="68"/>
      <c r="D33" s="68"/>
      <c r="E33" s="68"/>
      <c r="F33" s="68"/>
      <c r="G33" s="70"/>
      <c r="H33" s="70"/>
      <c r="I33" s="70"/>
      <c r="J33" s="70"/>
      <c r="K33" s="70"/>
      <c r="L33" s="70"/>
      <c r="M33" s="70"/>
      <c r="N33" s="70"/>
      <c r="O33" s="70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12"/>
    </row>
    <row r="34" spans="2:38" ht="18" customHeight="1">
      <c r="B34" s="4"/>
      <c r="C34" s="68"/>
      <c r="D34" s="68"/>
      <c r="E34" s="68"/>
      <c r="F34" s="68"/>
      <c r="G34" s="70"/>
      <c r="H34" s="70"/>
      <c r="I34" s="70"/>
      <c r="J34" s="70"/>
      <c r="K34" s="70"/>
      <c r="L34" s="70"/>
      <c r="M34" s="70"/>
      <c r="N34" s="70"/>
      <c r="O34" s="70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12"/>
    </row>
    <row r="35" spans="2:38" ht="18" customHeight="1">
      <c r="B35" s="4"/>
      <c r="C35" s="68"/>
      <c r="D35" s="68"/>
      <c r="E35" s="68"/>
      <c r="F35" s="68"/>
      <c r="G35" s="70"/>
      <c r="H35" s="70"/>
      <c r="I35" s="70"/>
      <c r="J35" s="70"/>
      <c r="K35" s="70"/>
      <c r="L35" s="70"/>
      <c r="M35" s="70"/>
      <c r="N35" s="70"/>
      <c r="O35" s="70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12"/>
    </row>
    <row r="36" spans="2:38" ht="18" customHeight="1">
      <c r="B36" s="4"/>
      <c r="C36" s="68"/>
      <c r="D36" s="68"/>
      <c r="E36" s="68"/>
      <c r="F36" s="68"/>
      <c r="G36" s="70"/>
      <c r="H36" s="70"/>
      <c r="I36" s="70"/>
      <c r="J36" s="70"/>
      <c r="K36" s="70"/>
      <c r="L36" s="70"/>
      <c r="M36" s="70"/>
      <c r="N36" s="70"/>
      <c r="O36" s="70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12"/>
    </row>
    <row r="37" spans="2:38" ht="18" customHeight="1">
      <c r="B37" s="4"/>
      <c r="C37" s="68"/>
      <c r="D37" s="68"/>
      <c r="E37" s="68"/>
      <c r="F37" s="68"/>
      <c r="G37" s="70"/>
      <c r="H37" s="70"/>
      <c r="I37" s="70"/>
      <c r="J37" s="70"/>
      <c r="K37" s="70"/>
      <c r="L37" s="70"/>
      <c r="M37" s="70"/>
      <c r="N37" s="70"/>
      <c r="O37" s="70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12"/>
    </row>
    <row r="38" spans="2:38" ht="18" customHeight="1">
      <c r="B38" s="4"/>
      <c r="C38" s="68"/>
      <c r="D38" s="68"/>
      <c r="E38" s="68"/>
      <c r="F38" s="68"/>
      <c r="G38" s="70"/>
      <c r="H38" s="70"/>
      <c r="I38" s="70"/>
      <c r="J38" s="70"/>
      <c r="K38" s="70"/>
      <c r="L38" s="70"/>
      <c r="M38" s="70"/>
      <c r="N38" s="70"/>
      <c r="O38" s="70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12"/>
    </row>
    <row r="39" spans="2:38" ht="24" customHeight="1">
      <c r="B39" s="4"/>
      <c r="C39" s="76" t="s">
        <v>67</v>
      </c>
      <c r="D39" s="77"/>
      <c r="E39" s="77"/>
      <c r="F39" s="78"/>
      <c r="G39" s="73"/>
      <c r="H39" s="73"/>
      <c r="I39" s="73"/>
      <c r="J39" s="73"/>
      <c r="K39" s="73"/>
      <c r="L39" s="73"/>
      <c r="M39" s="73"/>
      <c r="N39" s="73"/>
      <c r="O39" s="73"/>
      <c r="P39" s="74">
        <f>SUM(P30:W38)</f>
        <v>0</v>
      </c>
      <c r="Q39" s="74"/>
      <c r="R39" s="74"/>
      <c r="S39" s="74"/>
      <c r="T39" s="74"/>
      <c r="U39" s="74"/>
      <c r="V39" s="74"/>
      <c r="W39" s="74"/>
      <c r="X39" s="74">
        <f>SUM(X30:AE38)</f>
        <v>0</v>
      </c>
      <c r="Y39" s="74"/>
      <c r="Z39" s="74"/>
      <c r="AA39" s="74"/>
      <c r="AB39" s="74"/>
      <c r="AC39" s="74"/>
      <c r="AD39" s="74"/>
      <c r="AE39" s="74"/>
      <c r="AF39" s="74">
        <f>SUM(AF30:AK38)</f>
        <v>0</v>
      </c>
      <c r="AG39" s="74"/>
      <c r="AH39" s="74"/>
      <c r="AI39" s="74"/>
      <c r="AJ39" s="74"/>
      <c r="AK39" s="74"/>
      <c r="AL39" s="12"/>
    </row>
    <row r="40" spans="2:38" ht="12" customHeight="1">
      <c r="B40" s="4"/>
      <c r="C40" s="5"/>
      <c r="D40" s="9"/>
      <c r="E40" s="9"/>
      <c r="F40" s="9"/>
      <c r="G40" s="19"/>
      <c r="H40" s="19"/>
      <c r="I40" s="19"/>
      <c r="J40" s="9"/>
      <c r="K40" s="9"/>
      <c r="L40" s="9"/>
      <c r="M40" s="9"/>
      <c r="N40" s="9"/>
      <c r="O40" s="9"/>
      <c r="P40" s="9"/>
      <c r="Q40" s="9"/>
      <c r="R40" s="57"/>
      <c r="S40" s="57"/>
      <c r="T40" s="57"/>
      <c r="U40" s="57"/>
      <c r="V40" s="57"/>
      <c r="W40" s="57"/>
      <c r="X40" s="57"/>
      <c r="Y40" s="19"/>
      <c r="Z40" s="57"/>
      <c r="AA40" s="57"/>
      <c r="AB40" s="7"/>
      <c r="AC40" s="7"/>
      <c r="AD40" s="5"/>
      <c r="AE40" s="5"/>
      <c r="AF40" s="5"/>
      <c r="AG40" s="5"/>
      <c r="AH40" s="5"/>
      <c r="AI40" s="5"/>
      <c r="AJ40" s="5"/>
      <c r="AK40" s="5"/>
      <c r="AL40" s="6"/>
    </row>
    <row r="41" spans="2:38" ht="12" customHeight="1">
      <c r="B41" s="4"/>
      <c r="C41" s="5"/>
      <c r="D41" s="9"/>
      <c r="E41" s="9"/>
      <c r="F41" s="9"/>
      <c r="G41" s="18"/>
      <c r="H41" s="18"/>
      <c r="I41" s="18"/>
      <c r="J41" s="9"/>
      <c r="K41" s="9"/>
      <c r="L41" s="9"/>
      <c r="M41" s="9"/>
      <c r="N41" s="9"/>
      <c r="O41" s="9"/>
      <c r="P41" s="9"/>
      <c r="Q41" s="9"/>
      <c r="R41" s="11"/>
      <c r="S41" s="11"/>
      <c r="T41" s="11"/>
      <c r="U41" s="11"/>
      <c r="V41" s="11"/>
      <c r="W41" s="11"/>
      <c r="X41" s="11"/>
      <c r="Y41" s="19"/>
      <c r="Z41" s="11"/>
      <c r="AA41" s="11"/>
      <c r="AB41" s="7"/>
      <c r="AC41" s="7"/>
      <c r="AD41" s="5"/>
      <c r="AE41" s="5"/>
      <c r="AF41" s="8"/>
      <c r="AG41" s="8"/>
      <c r="AH41" s="8"/>
      <c r="AI41" s="8"/>
      <c r="AJ41" s="8"/>
      <c r="AK41" s="8"/>
      <c r="AL41" s="6"/>
    </row>
    <row r="42" spans="2:38" ht="12" customHeight="1">
      <c r="B42" s="4"/>
      <c r="C42" s="5" t="s">
        <v>68</v>
      </c>
      <c r="D42" s="9"/>
      <c r="E42" s="9"/>
      <c r="F42" s="9"/>
      <c r="G42" s="18"/>
      <c r="H42" s="18"/>
      <c r="I42" s="18"/>
      <c r="J42" s="9"/>
      <c r="K42" s="9"/>
      <c r="L42" s="9"/>
      <c r="M42" s="9"/>
      <c r="N42" s="9"/>
      <c r="O42" s="9"/>
      <c r="P42" s="75"/>
      <c r="Q42" s="75"/>
      <c r="R42" s="75"/>
      <c r="S42" s="75"/>
      <c r="T42" s="75"/>
      <c r="U42" s="75"/>
      <c r="V42" s="75"/>
      <c r="W42" s="11"/>
      <c r="X42" s="11"/>
      <c r="Y42" s="19"/>
      <c r="Z42" s="87"/>
      <c r="AA42" s="87"/>
      <c r="AB42" s="87"/>
      <c r="AC42" s="87"/>
      <c r="AD42" s="87"/>
      <c r="AE42" s="87"/>
      <c r="AF42" s="87"/>
      <c r="AG42" s="87"/>
      <c r="AH42" s="8"/>
      <c r="AI42" s="8"/>
      <c r="AJ42" s="8"/>
      <c r="AK42" s="8"/>
      <c r="AL42" s="6"/>
    </row>
    <row r="43" spans="2:38" ht="12" customHeight="1">
      <c r="B43" s="4"/>
      <c r="C43" s="5"/>
      <c r="D43" s="9"/>
      <c r="E43" s="9"/>
      <c r="F43" s="9"/>
      <c r="G43" s="18"/>
      <c r="H43" s="18"/>
      <c r="I43" s="18"/>
      <c r="J43" s="9"/>
      <c r="K43" s="9"/>
      <c r="L43" s="9"/>
      <c r="M43" s="9"/>
      <c r="N43" s="9"/>
      <c r="O43" s="9"/>
      <c r="P43" s="71" t="s">
        <v>69</v>
      </c>
      <c r="Q43" s="71"/>
      <c r="R43" s="71"/>
      <c r="S43" s="71"/>
      <c r="T43" s="71"/>
      <c r="U43" s="71"/>
      <c r="V43" s="71"/>
      <c r="W43" s="11"/>
      <c r="X43" s="11"/>
      <c r="Y43" s="19"/>
      <c r="Z43" s="72" t="s">
        <v>70</v>
      </c>
      <c r="AA43" s="72"/>
      <c r="AB43" s="72"/>
      <c r="AC43" s="72"/>
      <c r="AD43" s="72"/>
      <c r="AE43" s="72"/>
      <c r="AF43" s="72"/>
      <c r="AG43" s="72"/>
      <c r="AH43" s="8"/>
      <c r="AI43" s="8"/>
      <c r="AJ43" s="8"/>
      <c r="AK43" s="8"/>
      <c r="AL43" s="6"/>
    </row>
    <row r="44" spans="2:38" ht="12" customHeight="1">
      <c r="B44" s="4"/>
      <c r="C44" s="5"/>
      <c r="D44" s="9"/>
      <c r="E44" s="9"/>
      <c r="F44" s="9"/>
      <c r="G44" s="18" t="s">
        <v>71</v>
      </c>
      <c r="H44" s="18"/>
      <c r="I44" s="18"/>
      <c r="J44" s="9"/>
      <c r="K44" s="9"/>
      <c r="L44" s="9"/>
      <c r="M44" s="9"/>
      <c r="N44" s="9"/>
      <c r="O44" s="9"/>
      <c r="P44" s="9"/>
      <c r="Q44" s="9"/>
      <c r="R44" s="11"/>
      <c r="S44" s="11"/>
      <c r="T44" s="11"/>
      <c r="U44" s="11"/>
      <c r="V44" s="11"/>
      <c r="W44" s="11"/>
      <c r="X44" s="11"/>
      <c r="Y44" s="19"/>
      <c r="Z44" s="11"/>
      <c r="AA44" s="11"/>
      <c r="AB44" s="7"/>
      <c r="AC44" s="7"/>
      <c r="AD44" s="5"/>
      <c r="AE44" s="5"/>
      <c r="AF44" s="8"/>
      <c r="AG44" s="8"/>
      <c r="AH44" s="8"/>
      <c r="AI44" s="8"/>
      <c r="AJ44" s="8"/>
      <c r="AK44" s="8"/>
      <c r="AL44" s="6"/>
    </row>
    <row r="45" spans="2:38" ht="12" customHeight="1">
      <c r="B45" s="4"/>
      <c r="C45" s="5"/>
      <c r="D45" s="9"/>
      <c r="E45" s="9"/>
      <c r="F45" s="9"/>
      <c r="G45" s="18"/>
      <c r="H45" s="18"/>
      <c r="I45" s="18"/>
      <c r="J45" s="9"/>
      <c r="K45" s="9"/>
      <c r="L45" s="9"/>
      <c r="M45" s="9"/>
      <c r="N45" s="9"/>
      <c r="O45" s="9"/>
      <c r="P45" s="9"/>
      <c r="Q45" s="9"/>
      <c r="R45" s="11"/>
      <c r="S45" s="11"/>
      <c r="T45" s="11"/>
      <c r="U45" s="11"/>
      <c r="V45" s="11"/>
      <c r="W45" s="11"/>
      <c r="X45" s="11"/>
      <c r="Y45" s="19"/>
      <c r="Z45" s="11"/>
      <c r="AA45" s="11"/>
      <c r="AB45" s="7"/>
      <c r="AC45" s="7"/>
      <c r="AD45" s="5"/>
      <c r="AE45" s="5"/>
      <c r="AF45" s="8"/>
      <c r="AG45" s="8"/>
      <c r="AH45" s="8"/>
      <c r="AI45" s="8"/>
      <c r="AJ45" s="8"/>
      <c r="AK45" s="8"/>
      <c r="AL45" s="6"/>
    </row>
    <row r="46" spans="2:38" ht="12" customHeight="1">
      <c r="B46" s="4"/>
      <c r="C46" s="5" t="s">
        <v>72</v>
      </c>
      <c r="D46" s="9"/>
      <c r="E46" s="9"/>
      <c r="F46" s="9"/>
      <c r="G46" s="18"/>
      <c r="H46" s="18"/>
      <c r="I46" s="18"/>
      <c r="J46" s="9"/>
      <c r="K46" s="9"/>
      <c r="L46" s="9"/>
      <c r="M46" s="9"/>
      <c r="N46" s="9"/>
      <c r="O46" s="9"/>
      <c r="P46" s="75"/>
      <c r="Q46" s="75"/>
      <c r="R46" s="75"/>
      <c r="S46" s="75"/>
      <c r="T46" s="75"/>
      <c r="U46" s="75"/>
      <c r="V46" s="75"/>
      <c r="W46" s="11"/>
      <c r="X46" s="11"/>
      <c r="Y46" s="19"/>
      <c r="Z46" s="87"/>
      <c r="AA46" s="87"/>
      <c r="AB46" s="87"/>
      <c r="AC46" s="87"/>
      <c r="AD46" s="87"/>
      <c r="AE46" s="87"/>
      <c r="AF46" s="87"/>
      <c r="AG46" s="87"/>
      <c r="AH46" s="8"/>
      <c r="AI46" s="8"/>
      <c r="AJ46" s="8"/>
      <c r="AK46" s="8"/>
      <c r="AL46" s="6"/>
    </row>
    <row r="47" spans="2:38" ht="12" customHeight="1">
      <c r="B47" s="4"/>
      <c r="C47" s="5"/>
      <c r="D47" s="9"/>
      <c r="E47" s="9"/>
      <c r="F47" s="9"/>
      <c r="G47" s="18"/>
      <c r="H47" s="18"/>
      <c r="I47" s="18"/>
      <c r="J47" s="9"/>
      <c r="K47" s="9"/>
      <c r="L47" s="9"/>
      <c r="M47" s="9"/>
      <c r="N47" s="9"/>
      <c r="O47" s="9"/>
      <c r="P47" s="71" t="s">
        <v>69</v>
      </c>
      <c r="Q47" s="71"/>
      <c r="R47" s="71"/>
      <c r="S47" s="71"/>
      <c r="T47" s="71"/>
      <c r="U47" s="71"/>
      <c r="V47" s="71"/>
      <c r="W47" s="11"/>
      <c r="X47" s="11"/>
      <c r="Y47" s="19"/>
      <c r="Z47" s="72" t="s">
        <v>70</v>
      </c>
      <c r="AA47" s="72"/>
      <c r="AB47" s="72"/>
      <c r="AC47" s="72"/>
      <c r="AD47" s="72"/>
      <c r="AE47" s="72"/>
      <c r="AF47" s="72"/>
      <c r="AG47" s="72"/>
      <c r="AH47" s="8"/>
      <c r="AI47" s="8"/>
      <c r="AJ47" s="8"/>
      <c r="AK47" s="8"/>
      <c r="AL47" s="6"/>
    </row>
    <row r="48" spans="2:38" ht="12" customHeight="1">
      <c r="B48" s="4"/>
      <c r="C48" s="5"/>
      <c r="D48" s="19"/>
      <c r="E48" s="19"/>
      <c r="F48" s="19"/>
      <c r="G48" s="18" t="s">
        <v>71</v>
      </c>
      <c r="H48" s="19"/>
      <c r="I48" s="19"/>
      <c r="J48" s="19"/>
      <c r="K48" s="19"/>
      <c r="L48" s="9"/>
      <c r="M48" s="9"/>
      <c r="N48" s="9"/>
      <c r="O48" s="9"/>
      <c r="P48" s="9"/>
      <c r="Q48" s="58"/>
      <c r="R48" s="58"/>
      <c r="S48" s="58"/>
      <c r="T48" s="58"/>
      <c r="U48" s="58"/>
      <c r="V48" s="19"/>
      <c r="W48" s="1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8"/>
      <c r="AJ48" s="8"/>
      <c r="AK48" s="8"/>
      <c r="AL48" s="6"/>
    </row>
    <row r="49" spans="2:38" ht="12" customHeight="1">
      <c r="B49" s="4"/>
      <c r="C49" s="5"/>
      <c r="D49" s="9"/>
      <c r="E49" s="9"/>
      <c r="F49" s="9"/>
      <c r="G49" s="18"/>
      <c r="H49" s="18"/>
      <c r="I49" s="18"/>
      <c r="J49" s="9"/>
      <c r="K49" s="9"/>
      <c r="L49" s="9"/>
      <c r="M49" s="9"/>
      <c r="N49" s="9"/>
      <c r="O49" s="9"/>
      <c r="P49" s="9"/>
      <c r="Q49" s="9"/>
      <c r="R49" s="11"/>
      <c r="S49" s="11"/>
      <c r="T49" s="11"/>
      <c r="U49" s="11"/>
      <c r="V49" s="11"/>
      <c r="W49" s="11"/>
      <c r="X49" s="11"/>
      <c r="Y49" s="19"/>
      <c r="Z49" s="11"/>
      <c r="AA49" s="11"/>
      <c r="AB49" s="7"/>
      <c r="AC49" s="7"/>
      <c r="AD49" s="5"/>
      <c r="AE49" s="5"/>
      <c r="AF49" s="8"/>
      <c r="AG49" s="8"/>
      <c r="AH49" s="8"/>
      <c r="AI49" s="8"/>
      <c r="AJ49" s="8"/>
      <c r="AK49" s="8"/>
      <c r="AL49" s="6"/>
    </row>
    <row r="50" spans="2:38" ht="12" customHeight="1">
      <c r="B50" s="4"/>
      <c r="C50" s="5"/>
      <c r="D50" s="9"/>
      <c r="E50" s="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6"/>
    </row>
    <row r="51" spans="2:38" ht="12" customHeight="1">
      <c r="B51" s="4"/>
      <c r="C51" s="57"/>
      <c r="D51" s="57"/>
      <c r="E51" s="57"/>
      <c r="F51" s="57"/>
      <c r="G51" s="57"/>
      <c r="H51" s="57"/>
      <c r="I51" s="57"/>
      <c r="J51" s="5"/>
      <c r="K51" s="57"/>
      <c r="L51" s="57"/>
      <c r="M51" s="7"/>
      <c r="N51" s="9"/>
      <c r="O51" s="9"/>
      <c r="P51" s="9"/>
      <c r="Q51" s="9"/>
      <c r="R51" s="11"/>
      <c r="S51" s="11"/>
      <c r="T51" s="11"/>
      <c r="U51" s="11"/>
      <c r="V51" s="11"/>
      <c r="W51" s="11"/>
      <c r="X51" s="11"/>
      <c r="Y51" s="19"/>
      <c r="Z51" s="11"/>
      <c r="AA51" s="11"/>
      <c r="AB51" s="7"/>
      <c r="AC51" s="7"/>
      <c r="AD51" s="5"/>
      <c r="AE51" s="5"/>
      <c r="AF51" s="8"/>
      <c r="AG51" s="8"/>
      <c r="AH51" s="8"/>
      <c r="AI51" s="8"/>
      <c r="AJ51" s="8"/>
      <c r="AK51" s="8"/>
      <c r="AL51" s="6"/>
    </row>
    <row r="52" spans="2:38" ht="12" customHeight="1">
      <c r="B52" s="4"/>
      <c r="C52" s="11"/>
      <c r="D52" s="11"/>
      <c r="E52" s="11"/>
      <c r="F52" s="11"/>
      <c r="G52" s="11"/>
      <c r="H52" s="11"/>
      <c r="I52" s="11"/>
      <c r="J52" s="5"/>
      <c r="K52" s="11"/>
      <c r="L52" s="11"/>
      <c r="M52" s="7"/>
      <c r="N52" s="9"/>
      <c r="O52" s="9"/>
      <c r="P52" s="9"/>
      <c r="Q52" s="9"/>
      <c r="R52" s="11"/>
      <c r="S52" s="11"/>
      <c r="T52" s="11"/>
      <c r="U52" s="11"/>
      <c r="V52" s="11"/>
      <c r="W52" s="11"/>
      <c r="X52" s="11"/>
      <c r="Y52" s="19"/>
      <c r="Z52" s="11"/>
      <c r="AA52" s="11"/>
      <c r="AB52" s="7"/>
      <c r="AC52" s="7"/>
      <c r="AD52" s="5"/>
      <c r="AE52" s="5"/>
      <c r="AF52" s="8"/>
      <c r="AG52" s="8"/>
      <c r="AH52" s="8"/>
      <c r="AI52" s="8"/>
      <c r="AJ52" s="8"/>
      <c r="AK52" s="8"/>
      <c r="AL52" s="6"/>
    </row>
    <row r="53" spans="2:38" ht="12" customHeight="1">
      <c r="B53" s="4"/>
      <c r="C53" s="11"/>
      <c r="D53" s="11"/>
      <c r="E53" s="11"/>
      <c r="F53" s="11"/>
      <c r="G53" s="11"/>
      <c r="H53" s="11"/>
      <c r="I53" s="11"/>
      <c r="J53" s="5"/>
      <c r="K53" s="11"/>
      <c r="L53" s="11"/>
      <c r="M53" s="7"/>
      <c r="N53" s="9"/>
      <c r="O53" s="9"/>
      <c r="P53" s="9"/>
      <c r="Q53" s="9"/>
      <c r="R53" s="11"/>
      <c r="S53" s="11"/>
      <c r="T53" s="11"/>
      <c r="U53" s="11"/>
      <c r="V53" s="11"/>
      <c r="W53" s="11"/>
      <c r="X53" s="11"/>
      <c r="Y53" s="19"/>
      <c r="Z53" s="11"/>
      <c r="AA53" s="11"/>
      <c r="AB53" s="7"/>
      <c r="AC53" s="7"/>
      <c r="AD53" s="5"/>
      <c r="AE53" s="5"/>
      <c r="AF53" s="8"/>
      <c r="AG53" s="8"/>
      <c r="AH53" s="8"/>
      <c r="AI53" s="8"/>
      <c r="AJ53" s="8"/>
      <c r="AK53" s="8"/>
      <c r="AL53" s="6"/>
    </row>
    <row r="54" spans="2:38" ht="12" customHeight="1" thickBo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5"/>
    </row>
  </sheetData>
  <sheetProtection selectLockedCells="1"/>
  <mergeCells count="88">
    <mergeCell ref="B1:AL1"/>
    <mergeCell ref="Z42:AG42"/>
    <mergeCell ref="Z43:AG43"/>
    <mergeCell ref="P46:V46"/>
    <mergeCell ref="Z46:AG46"/>
    <mergeCell ref="AF37:AK37"/>
    <mergeCell ref="G38:O38"/>
    <mergeCell ref="P38:W38"/>
    <mergeCell ref="X38:AE38"/>
    <mergeCell ref="AF38:AK38"/>
    <mergeCell ref="AF33:AK33"/>
    <mergeCell ref="G32:O32"/>
    <mergeCell ref="AF35:AK35"/>
    <mergeCell ref="G36:O36"/>
    <mergeCell ref="P36:W36"/>
    <mergeCell ref="X36:AE36"/>
    <mergeCell ref="AF36:AK36"/>
    <mergeCell ref="AF30:AK30"/>
    <mergeCell ref="C31:F31"/>
    <mergeCell ref="G31:O31"/>
    <mergeCell ref="P31:W31"/>
    <mergeCell ref="X31:AE31"/>
    <mergeCell ref="C30:F30"/>
    <mergeCell ref="G30:O30"/>
    <mergeCell ref="P30:W30"/>
    <mergeCell ref="X30:AE30"/>
    <mergeCell ref="AF31:AK31"/>
    <mergeCell ref="C29:F29"/>
    <mergeCell ref="G29:O29"/>
    <mergeCell ref="P29:W29"/>
    <mergeCell ref="X29:AE29"/>
    <mergeCell ref="AF29:AK29"/>
    <mergeCell ref="P26:W28"/>
    <mergeCell ref="G25:O28"/>
    <mergeCell ref="C20:AK20"/>
    <mergeCell ref="N23:R23"/>
    <mergeCell ref="Z23:AD23"/>
    <mergeCell ref="C25:F28"/>
    <mergeCell ref="AF25:AK28"/>
    <mergeCell ref="X26:AE28"/>
    <mergeCell ref="P25:AE25"/>
    <mergeCell ref="AF39:AK39"/>
    <mergeCell ref="P42:V42"/>
    <mergeCell ref="P43:V43"/>
    <mergeCell ref="C39:F39"/>
    <mergeCell ref="C10:Q10"/>
    <mergeCell ref="C11:Q11"/>
    <mergeCell ref="C12:Q12"/>
    <mergeCell ref="C13:Q13"/>
    <mergeCell ref="W10:AK10"/>
    <mergeCell ref="W11:AK11"/>
    <mergeCell ref="G37:O37"/>
    <mergeCell ref="P37:W37"/>
    <mergeCell ref="C37:F37"/>
    <mergeCell ref="X37:AE37"/>
    <mergeCell ref="P47:V47"/>
    <mergeCell ref="Z47:AG47"/>
    <mergeCell ref="C38:F38"/>
    <mergeCell ref="G39:O39"/>
    <mergeCell ref="P39:W39"/>
    <mergeCell ref="X39:AE39"/>
    <mergeCell ref="G35:O35"/>
    <mergeCell ref="P35:W35"/>
    <mergeCell ref="X35:AE35"/>
    <mergeCell ref="C36:F36"/>
    <mergeCell ref="C34:F34"/>
    <mergeCell ref="G34:O34"/>
    <mergeCell ref="P34:W34"/>
    <mergeCell ref="C35:F35"/>
    <mergeCell ref="C33:F33"/>
    <mergeCell ref="C32:F32"/>
    <mergeCell ref="P32:W32"/>
    <mergeCell ref="X32:AE32"/>
    <mergeCell ref="X34:AE34"/>
    <mergeCell ref="AF34:AK34"/>
    <mergeCell ref="AF32:AK32"/>
    <mergeCell ref="G33:O33"/>
    <mergeCell ref="P33:W33"/>
    <mergeCell ref="X33:AE33"/>
    <mergeCell ref="C15:Q15"/>
    <mergeCell ref="C16:Q16"/>
    <mergeCell ref="C19:AK19"/>
    <mergeCell ref="C14:Q14"/>
    <mergeCell ref="W14:AK14"/>
    <mergeCell ref="C9:Q9"/>
    <mergeCell ref="W9:AK9"/>
    <mergeCell ref="W12:AK12"/>
    <mergeCell ref="W13:AK13"/>
  </mergeCells>
  <printOptions horizontalCentered="1"/>
  <pageMargins left="0.5905511811023623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96"/>
  <sheetViews>
    <sheetView zoomScalePageLayoutView="0" workbookViewId="0" topLeftCell="A1">
      <selection activeCell="H66" sqref="H66"/>
    </sheetView>
  </sheetViews>
  <sheetFormatPr defaultColWidth="9.00390625" defaultRowHeight="12.75"/>
  <cols>
    <col min="1" max="1" width="17.00390625" style="23" customWidth="1"/>
    <col min="2" max="2" width="9.00390625" style="23" customWidth="1"/>
    <col min="3" max="3" width="6.625" style="23" customWidth="1"/>
    <col min="4" max="4" width="13.625" style="23" customWidth="1"/>
    <col min="5" max="5" width="23.00390625" style="23" customWidth="1"/>
    <col min="6" max="6" width="9.375" style="23" customWidth="1"/>
    <col min="7" max="7" width="9.125" style="23" customWidth="1"/>
    <col min="8" max="8" width="13.25390625" style="36" customWidth="1"/>
    <col min="9" max="9" width="10.125" style="23" bestFit="1" customWidth="1"/>
    <col min="10" max="12" width="9.125" style="23" customWidth="1"/>
    <col min="13" max="13" width="15.375" style="23" bestFit="1" customWidth="1"/>
    <col min="14" max="16" width="9.125" style="23" customWidth="1"/>
    <col min="17" max="17" width="15.375" style="23" bestFit="1" customWidth="1"/>
    <col min="18" max="16384" width="9.125" style="23" customWidth="1"/>
  </cols>
  <sheetData>
    <row r="1" spans="2:8" ht="15.75">
      <c r="B1" s="24"/>
      <c r="C1" s="24"/>
      <c r="D1" s="24"/>
      <c r="E1" s="25">
        <f>'Авансовый отчет'!Z36</f>
        <v>0</v>
      </c>
      <c r="H1" s="26"/>
    </row>
    <row r="2" spans="1:19" ht="15.75">
      <c r="A2" s="27" t="s">
        <v>0</v>
      </c>
      <c r="B2" s="28" t="str">
        <f>SUBSTITUTE(B4,F8,F9,1)</f>
        <v>Ноль рублей </v>
      </c>
      <c r="E2" s="29"/>
      <c r="H2" s="21"/>
      <c r="I2" s="30"/>
      <c r="J2" s="21"/>
      <c r="K2" s="21"/>
      <c r="L2" s="21"/>
      <c r="M2" s="31" t="s">
        <v>1</v>
      </c>
      <c r="N2" s="89">
        <f ca="1">TODAY()</f>
        <v>44272</v>
      </c>
      <c r="O2" s="89"/>
      <c r="P2" s="30">
        <f>DAY(N2)</f>
        <v>17</v>
      </c>
      <c r="Q2" s="32" t="str">
        <f>IF(Q3&gt;7,S2,S3)</f>
        <v>марта</v>
      </c>
      <c r="R2" s="31">
        <f>YEAR(N2)</f>
        <v>2021</v>
      </c>
      <c r="S2" s="21" t="str">
        <f>IF(Q3=8,"августа",IF(Q3=9,"сентября",IF(Q3=10,"октября",IF(Q3=11,"ноября",IF(Q3=12,"декабря","не отсюда")))))</f>
        <v>не отсюда</v>
      </c>
    </row>
    <row r="3" spans="1:19" ht="12.75">
      <c r="A3" s="27" t="s">
        <v>2</v>
      </c>
      <c r="B3" s="33" t="str">
        <f>SUBSTITUTE(B5,F8,F9,1)</f>
        <v>Ноль рублей </v>
      </c>
      <c r="H3" s="21"/>
      <c r="I3" s="21"/>
      <c r="J3" s="21"/>
      <c r="K3" s="90" t="str">
        <f>CONCATENATE(" «  ",P2,"  »  ",Q2,"  ",R2," г.")</f>
        <v> «  17  »  марта  2021 г.</v>
      </c>
      <c r="L3" s="90"/>
      <c r="M3" s="90"/>
      <c r="N3" s="34"/>
      <c r="O3" s="34"/>
      <c r="P3" s="21"/>
      <c r="Q3" s="32">
        <f>MONTH(N2)</f>
        <v>3</v>
      </c>
      <c r="R3" s="21"/>
      <c r="S3" s="21" t="str">
        <f>IF(Q3=1,"января",IF(Q3=2,"февраля",IF(Q3=3,"марта",IF(Q3=4,"апреля",IF(Q3=5,"мая",IF(Q3=6,"июня",IF(Q3=7,"июля","брать не отсюда")))))))</f>
        <v>марта</v>
      </c>
    </row>
    <row r="4" spans="1:2" ht="12.75">
      <c r="A4" s="35" t="s">
        <v>3</v>
      </c>
      <c r="B4" s="33" t="str">
        <f>CONCATENATE(A7,A8,A9,A10)</f>
        <v>ноль рублей </v>
      </c>
    </row>
    <row r="5" spans="1:10" s="33" customFormat="1" ht="12.75">
      <c r="A5" s="35" t="s">
        <v>4</v>
      </c>
      <c r="B5" s="33" t="str">
        <f>CONCATENATE(A7,A8,A9,A10,A11,B7,B8,C8)</f>
        <v>ноль рублей </v>
      </c>
      <c r="C5" s="23"/>
      <c r="D5" s="23"/>
      <c r="E5" s="23"/>
      <c r="H5" s="37"/>
      <c r="I5" s="37"/>
      <c r="J5" s="37"/>
    </row>
    <row r="6" spans="4:10" ht="12.75" customHeight="1">
      <c r="D6" s="36"/>
      <c r="H6" s="37"/>
      <c r="I6" s="37"/>
      <c r="J6" s="37"/>
    </row>
    <row r="7" spans="1:10" ht="12.75" customHeight="1">
      <c r="A7" s="38">
        <f>CONCATENATE(IF(B14=0,"",E14),IF(B15=0,"",IF(C16&lt;20,IF(C16&lt;16,IF(C16&lt;10,E15,D16),F16),E15)),IF(B16=0,"",IF(NOT(B15=1),E16,"")),F17)</f>
      </c>
      <c r="D7" s="36"/>
      <c r="F7" s="39">
        <f>CODE(B5)</f>
        <v>237</v>
      </c>
      <c r="G7" s="38"/>
      <c r="H7" s="37"/>
      <c r="I7" s="37"/>
      <c r="J7" s="37"/>
    </row>
    <row r="8" spans="1:17" ht="12.75" customHeight="1">
      <c r="A8" s="38">
        <f>CONCATENATE(IF(B18=0,"",E18),IF(B19=0,"",IF(C20&lt;20,IF(C20&lt;16,IF(C20&lt;10,E19,D20),F20),E19)),IF(B20=0,"",IF(NOT(B19=1),E20,"")),F21)</f>
      </c>
      <c r="B8" s="40"/>
      <c r="D8" s="41"/>
      <c r="F8" s="39" t="str">
        <f>CHAR(F7)</f>
        <v>н</v>
      </c>
      <c r="G8" s="38"/>
      <c r="H8" s="37"/>
      <c r="I8" s="37"/>
      <c r="J8" s="37"/>
      <c r="Q8" s="42"/>
    </row>
    <row r="9" spans="1:10" s="38" customFormat="1" ht="12.75" customHeight="1">
      <c r="A9" s="38">
        <f>CONCATENATE(IF(B22=0,"",E22),IF(B23=0,"",IF(C24&lt;20,IF(C24&lt;16,IF(C24&lt;10,E23,D24),F24),E23)),IF(B24=0,"",IF(NOT(B23=1),E24,"")),F25)</f>
      </c>
      <c r="D9" s="37"/>
      <c r="E9" s="43"/>
      <c r="F9" s="39" t="str">
        <f>PROPER(F8)</f>
        <v>Н</v>
      </c>
      <c r="H9" s="37"/>
      <c r="I9" s="37"/>
      <c r="J9" s="37"/>
    </row>
    <row r="10" spans="1:10" s="38" customFormat="1" ht="12.75" customHeight="1">
      <c r="A10" s="38" t="str">
        <f>CONCATENATE(IF(B26=0,"",E26),IF(B27=0,"",IF(C28&lt;20,IF(C28&lt;16,IF(C28&lt;10,E27,D28),F28),E27)),IF(B28=0,"",IF(NOT(B27=1),E28,"")),F29)</f>
        <v>ноль рублей </v>
      </c>
      <c r="D10" s="37"/>
      <c r="E10" s="43"/>
      <c r="H10" s="37"/>
      <c r="I10" s="37"/>
      <c r="J10" s="37"/>
    </row>
    <row r="11" spans="1:13" s="38" customFormat="1" ht="12.75">
      <c r="A11" s="44"/>
      <c r="D11" s="37"/>
      <c r="E11" s="43"/>
      <c r="M11" s="45"/>
    </row>
    <row r="12" spans="1:13" s="38" customFormat="1" ht="12.75">
      <c r="A12" s="44"/>
      <c r="E12" s="46">
        <f>TRUNC(E1)</f>
        <v>0</v>
      </c>
      <c r="F12" s="38" t="s">
        <v>5</v>
      </c>
      <c r="H12" s="37"/>
      <c r="M12" s="47"/>
    </row>
    <row r="13" spans="1:8" s="38" customFormat="1" ht="12.75">
      <c r="A13" s="48">
        <f>TRUNC(A14/10)</f>
        <v>0</v>
      </c>
      <c r="B13" s="37"/>
      <c r="H13" s="37"/>
    </row>
    <row r="14" spans="1:8" s="38" customFormat="1" ht="12.75">
      <c r="A14" s="48">
        <f>TRUNC(A15/10)</f>
        <v>0</v>
      </c>
      <c r="B14" s="37">
        <f>TRUNC(RIGHT(A14))</f>
        <v>0</v>
      </c>
      <c r="C14" s="38">
        <f>B14</f>
        <v>0</v>
      </c>
      <c r="E14" s="49" t="str">
        <f>IF(B14=1,E42,IF(B14=2,G34,IF(B14=3,G35,IF(B14=4,G36,IF(B14=5,G37,IF(B14=6,G38,IF(B14=7,G39,IF(B14=8,G40,G41))))))))</f>
        <v>девятьсот </v>
      </c>
      <c r="H14" s="37"/>
    </row>
    <row r="15" spans="1:8" s="38" customFormat="1" ht="12.75">
      <c r="A15" s="48">
        <f>TRUNC(A16/10)</f>
        <v>0</v>
      </c>
      <c r="B15" s="37">
        <f>TRUNC(RIGHT(A15))</f>
        <v>0</v>
      </c>
      <c r="C15" s="38">
        <f>IF(B15=1,"",B15)</f>
        <v>0</v>
      </c>
      <c r="E15" s="50">
        <f>IF(OR(C15=0,B15=1),"",IF(B15=2,E34,IF(B15=3,E35,IF(B15=4,E36,IF(B15=5,E37,IF(B15=6,E38,IF(B15=7,E39,IF(B15=8,E40,E41))))))))</f>
      </c>
      <c r="H15" s="37"/>
    </row>
    <row r="16" spans="1:8" s="38" customFormat="1" ht="12.75">
      <c r="A16" s="48">
        <f>TRUNC(A18/10)</f>
        <v>0</v>
      </c>
      <c r="B16" s="37">
        <f>TRUNC(RIGHT(A16))</f>
        <v>0</v>
      </c>
      <c r="C16" s="38">
        <f>IF(B15=1,B16+10,IF(B16=0,0,B16))</f>
        <v>0</v>
      </c>
      <c r="D16" s="38">
        <f>IF(AND(C16&gt;9,C16&lt;16),IF(C16=10,D33,IF(C16=11,D34,IF(C16=12,D35,IF(C16=13,D36,IF(C16=14,D37,IF(C16=15,D38,)))))),"")</f>
      </c>
      <c r="E16" s="50" t="str">
        <f>IF(B16=1,A33,IF(B16=2,A34,IF(B16=3,A35,IF(B16=4,A36,IF(B16=5,A37,IF(B16=6,A38,IF(B16=7,A39,IF(B16=8,A40,A41))))))))</f>
        <v>девять </v>
      </c>
      <c r="F16" s="38">
        <f>IF(AND(C16&gt;15,C16&lt;20),IF(C16=16,D39,IF(C16=17,D40,IF(C16=18,D41,IF(C16=19,D42,)))),"")</f>
      </c>
      <c r="H16" s="37"/>
    </row>
    <row r="17" spans="1:8" s="38" customFormat="1" ht="12.75">
      <c r="A17" s="48"/>
      <c r="B17" s="37"/>
      <c r="D17" s="37"/>
      <c r="E17" s="38">
        <f>B16+B15*10+B14*100</f>
        <v>0</v>
      </c>
      <c r="F17" s="38">
        <f>IF(E17=0,"",IF(B15=1,"миллиардов ",IF(B16=1,"милиард ",IF(OR(B16=2,B16=3,B16=4),"миллиарда ","милиардов "))))</f>
      </c>
      <c r="H17" s="37"/>
    </row>
    <row r="18" spans="1:8" s="38" customFormat="1" ht="12.75">
      <c r="A18" s="48">
        <f>TRUNC(A19/10)</f>
        <v>0</v>
      </c>
      <c r="B18" s="37">
        <f>TRUNC(RIGHT(A18))</f>
        <v>0</v>
      </c>
      <c r="C18" s="38">
        <f>B18</f>
        <v>0</v>
      </c>
      <c r="E18" s="49" t="str">
        <f>IF(B18=1,E42,IF(B18=2,G34,IF(B18=3,G35,IF(B18=4,G36,IF(B18=5,G37,IF(B18=6,G38,IF(B18=7,G39,IF(B18=8,G40,G41))))))))</f>
        <v>девятьсот </v>
      </c>
      <c r="H18" s="37"/>
    </row>
    <row r="19" spans="1:6" ht="12.75">
      <c r="A19" s="48">
        <f>TRUNC(A20/10)</f>
        <v>0</v>
      </c>
      <c r="B19" s="37">
        <f>TRUNC(RIGHT(A19))</f>
        <v>0</v>
      </c>
      <c r="C19" s="38">
        <f>IF(B19=1,"",B19)</f>
        <v>0</v>
      </c>
      <c r="D19" s="38"/>
      <c r="E19" s="50">
        <f>IF(OR(C19=0,B19=1),"",IF(B19=2,E34,IF(B19=3,E35,IF(B19=4,E36,IF(B19=5,E37,IF(B19=6,E38,IF(B19=7,E39,IF(B19=8,E40,E41))))))))</f>
      </c>
      <c r="F19" s="38"/>
    </row>
    <row r="20" spans="1:6" s="38" customFormat="1" ht="12.75">
      <c r="A20" s="48">
        <f>TRUNC(A22/10)</f>
        <v>0</v>
      </c>
      <c r="B20" s="37">
        <f>TRUNC(RIGHT(A20))</f>
        <v>0</v>
      </c>
      <c r="C20" s="38">
        <f>IF(B19=1,B20+10,IF(B20=0,0,B20))</f>
        <v>0</v>
      </c>
      <c r="D20" s="38">
        <f>IF(AND(C20&gt;9,C20&lt;16),IF(C20=10,D33,IF(C20=11,D34,IF(C20=12,D35,IF(C20=13,D36,IF(C20=14,D37,IF(C20=15,D38,)))))),"")</f>
      </c>
      <c r="E20" s="50" t="str">
        <f>IF(B20=1,A33,IF(B20=2,A34,IF(B20=3,A35,IF(B20=4,A36,IF(B20=5,A37,IF(B20=6,A38,IF(B20=7,A39,IF(B20=8,A40,A41))))))))</f>
        <v>девять </v>
      </c>
      <c r="F20" s="38">
        <f>IF(AND(C20&gt;15,C20&lt;20),IF(C20=16,D39,IF(C20=17,D40,IF(C20=18,D41,IF(C20=19,D42,)))),"")</f>
      </c>
    </row>
    <row r="21" spans="1:6" s="38" customFormat="1" ht="12.75">
      <c r="A21" s="48"/>
      <c r="B21" s="37"/>
      <c r="E21" s="38">
        <f>B20+B19*10+B18*100</f>
        <v>0</v>
      </c>
      <c r="F21" s="38">
        <f>IF(E21=0,"",IF(B19=1,"миллионов ",IF(B20=1,"миллион ",IF(OR(B20=2,B20=3,B20=4),"миллиона ","миллионов "))))</f>
      </c>
    </row>
    <row r="22" spans="1:9" s="38" customFormat="1" ht="12.75">
      <c r="A22" s="48">
        <f>TRUNC(A23/10)</f>
        <v>0</v>
      </c>
      <c r="B22" s="37">
        <f>TRUNC(RIGHT(A22))</f>
        <v>0</v>
      </c>
      <c r="C22" s="38">
        <f>B22</f>
        <v>0</v>
      </c>
      <c r="E22" s="49" t="str">
        <f>IF(B22=1,E42,IF(B22=2,G34,IF(B22=3,G35,IF(B22=4,G36,IF(B22=5,G37,IF(B22=6,G38,IF(B22=7,G39,IF(B22=8,G40,G41))))))))</f>
        <v>девятьсот </v>
      </c>
      <c r="I22" s="45"/>
    </row>
    <row r="23" spans="1:5" s="38" customFormat="1" ht="12.75">
      <c r="A23" s="48">
        <f>TRUNC(A24/10)</f>
        <v>0</v>
      </c>
      <c r="B23" s="37">
        <f>TRUNC(RIGHT(A23))</f>
        <v>0</v>
      </c>
      <c r="C23" s="38">
        <f>IF(B23=1,"",B23)</f>
        <v>0</v>
      </c>
      <c r="E23" s="50">
        <f>IF(OR(C23=0,B23=1),"",IF(B23=2,E34,IF(B23=3,E35,IF(B23=4,E36,IF(B23=5,E37,IF(B23=6,E38,IF(B23=7,E39,IF(B23=8,E40,E41))))))))</f>
      </c>
    </row>
    <row r="24" spans="1:6" s="38" customFormat="1" ht="12.75">
      <c r="A24" s="48">
        <f>TRUNC(A26/10)</f>
        <v>0</v>
      </c>
      <c r="B24" s="37">
        <f>TRUNC(RIGHT(A24))</f>
        <v>0</v>
      </c>
      <c r="C24" s="38">
        <f>IF(B23=1,B24+10,IF(B24=0,0,B24))</f>
        <v>0</v>
      </c>
      <c r="D24" s="38">
        <f>IF(AND(C24&gt;9,C24&lt;16),IF(C24=10,D33,IF(C24=11,D34,IF(C24=12,D35,IF(C24=13,D36,IF(C24=14,D37,IF(C24=15,D38,)))))),"")</f>
      </c>
      <c r="E24" s="50" t="str">
        <f>IF(B24=1,B33,IF(B24=2,B34,IF(B24=3,A35,IF(B24=4,A36,IF(B24=5,A37,IF(B24=6,A38,IF(B24=7,A39,IF(B24=8,A40,A41))))))))</f>
        <v>девять </v>
      </c>
      <c r="F24" s="38">
        <f>IF(AND(C24&gt;15,C24&lt;20),IF(C24=16,D39,IF(C24=17,D40,IF(C24=18,D41,IF(C24=19,D42,)))),"")</f>
      </c>
    </row>
    <row r="25" spans="1:6" s="38" customFormat="1" ht="12.75">
      <c r="A25" s="48"/>
      <c r="B25" s="37"/>
      <c r="E25" s="50">
        <f>B22*100+B23*10+B24</f>
        <v>0</v>
      </c>
      <c r="F25" s="38">
        <f>IF(E25=0,"",IF(B23=1,"тысяч ",IF(B24=1,"тысяча ",IF(OR(B24=2,B24=3,B24=4),"тысячи ","тысяч "))))</f>
      </c>
    </row>
    <row r="26" spans="1:5" s="38" customFormat="1" ht="12.75">
      <c r="A26" s="48">
        <f>TRUNC(A27/10)</f>
        <v>0</v>
      </c>
      <c r="B26" s="37">
        <f>TRUNC(RIGHT(A26))</f>
        <v>0</v>
      </c>
      <c r="C26" s="38">
        <f>B26</f>
        <v>0</v>
      </c>
      <c r="E26" s="49" t="str">
        <f>IF(B26=1,E42,IF(B26=2,G34,IF(B26=3,G35,IF(B26=4,G36,IF(B26=5,G37,IF(B26=6,G38,IF(B26=7,G39,IF(B26=8,G40,G41))))))))</f>
        <v>девятьсот </v>
      </c>
    </row>
    <row r="27" spans="1:7" s="38" customFormat="1" ht="12.75">
      <c r="A27" s="48">
        <f>TRUNC(A28/10)</f>
        <v>0</v>
      </c>
      <c r="B27" s="51">
        <f>TRUNC(RIGHT(A27))</f>
        <v>0</v>
      </c>
      <c r="C27" s="38">
        <f>IF(B27=1,"",B27)</f>
        <v>0</v>
      </c>
      <c r="E27" s="50">
        <f>IF(OR(C27=0,B27=1),"",IF(C27=2,E34,IF(C27=3,E35,IF(C27=4,E36,IF(C27=5,E37,IF(C27=6,E38,IF(C27=7,E39,IF(C27=8,E40,E41))))))))</f>
      </c>
      <c r="G27" s="37"/>
    </row>
    <row r="28" spans="1:7" s="38" customFormat="1" ht="12.75">
      <c r="A28" s="48">
        <f>E12</f>
        <v>0</v>
      </c>
      <c r="B28" s="37">
        <f>TRUNC(RIGHT(A28))</f>
        <v>0</v>
      </c>
      <c r="C28" s="38">
        <f>IF(B27=1,B28+10,IF(B28=0,0,B28))</f>
        <v>0</v>
      </c>
      <c r="D28" s="38">
        <f>IF(AND(C28&gt;9,C28&lt;16),IF(C28=10,D33,IF(C28=11,D34,IF(C28=12,D35,IF(C28=13,D36,IF(C28=14,D37,IF(C28=15,D38,)))))),"")</f>
      </c>
      <c r="E28" s="50" t="str">
        <f>IF(B28=1,A33,IF(B28=2,A34,IF(B28=3,A35,IF(B28=4,A36,IF(B28=5,A37,IF(B28=6,A38,IF(B28=7,A39,IF(B28=8,A40,A41))))))))</f>
        <v>девять </v>
      </c>
      <c r="F28" s="38">
        <f>IF(AND(C28&gt;15,C28&lt;20),IF(C28=16,D39,IF(C28=17,D40,IF(C28=18,D41,IF(C28=19,D42,)))),"")</f>
      </c>
      <c r="G28" s="37"/>
    </row>
    <row r="29" spans="1:7" s="38" customFormat="1" ht="12.75">
      <c r="A29" s="44"/>
      <c r="B29" s="51"/>
      <c r="C29" s="37"/>
      <c r="E29" s="50">
        <f>B26*100+B27*10+B28</f>
        <v>0</v>
      </c>
      <c r="F29" s="38" t="str">
        <f>IF(E29+E25+E21+E17=0,"ноль рублей ",IF(C28=1,"рубль ",IF(OR(C28=2,C28=3,C28=4),"рубля ","рублей ")))</f>
        <v>ноль рублей </v>
      </c>
      <c r="G29" s="37"/>
    </row>
    <row r="30" spans="1:8" s="38" customFormat="1" ht="12.75">
      <c r="A30" s="52">
        <f>ROUND(100*(E1-E12),0)</f>
        <v>0</v>
      </c>
      <c r="C30" s="37">
        <f>TRUNC(A30/10)</f>
        <v>0</v>
      </c>
      <c r="E30" s="50">
        <f>IF(OR(C30=1,C30=0),"",IF(C30=2,E34,IF(C30=3,E35,IF(C30=4,E36,IF(C30=5,E37,IF(C30=6,E38,IF(C30=7,E39,IF(C30=8,E40,E41))))))))</f>
      </c>
      <c r="H30" s="37"/>
    </row>
    <row r="31" spans="3:8" s="38" customFormat="1" ht="12.75">
      <c r="C31" s="37">
        <f>TRUNC(A30-C30*10)</f>
        <v>0</v>
      </c>
      <c r="E31" s="50" t="str">
        <f>IF(C31=1,B33,IF(C31=2,B34,IF(C31=3,A35,IF(C31=4,A36,IF(C31=5,A37,IF(C31=6,A38,IF(C31=7,A39,IF(C31=8,A40,A41))))))))</f>
        <v>девять </v>
      </c>
      <c r="H31" s="37"/>
    </row>
    <row r="32" s="38" customFormat="1" ht="12.75">
      <c r="H32" s="37"/>
    </row>
    <row r="33" spans="1:8" s="38" customFormat="1" ht="12.75">
      <c r="A33" s="38" t="s">
        <v>6</v>
      </c>
      <c r="B33" s="38" t="s">
        <v>7</v>
      </c>
      <c r="D33" s="38" t="s">
        <v>8</v>
      </c>
      <c r="H33" s="37"/>
    </row>
    <row r="34" spans="1:7" s="38" customFormat="1" ht="12.75">
      <c r="A34" s="38" t="s">
        <v>9</v>
      </c>
      <c r="B34" s="38" t="s">
        <v>10</v>
      </c>
      <c r="D34" s="38" t="s">
        <v>11</v>
      </c>
      <c r="E34" s="38" t="s">
        <v>12</v>
      </c>
      <c r="G34" s="38" t="s">
        <v>13</v>
      </c>
    </row>
    <row r="35" spans="1:7" s="38" customFormat="1" ht="12.75">
      <c r="A35" s="38" t="s">
        <v>14</v>
      </c>
      <c r="D35" s="38" t="s">
        <v>15</v>
      </c>
      <c r="E35" s="38" t="s">
        <v>16</v>
      </c>
      <c r="G35" s="38" t="s">
        <v>17</v>
      </c>
    </row>
    <row r="36" spans="1:7" s="38" customFormat="1" ht="12.75">
      <c r="A36" s="38" t="s">
        <v>18</v>
      </c>
      <c r="D36" s="38" t="s">
        <v>19</v>
      </c>
      <c r="E36" s="38" t="s">
        <v>20</v>
      </c>
      <c r="G36" s="38" t="s">
        <v>21</v>
      </c>
    </row>
    <row r="37" spans="1:7" s="38" customFormat="1" ht="12.75">
      <c r="A37" s="38" t="s">
        <v>22</v>
      </c>
      <c r="D37" s="38" t="s">
        <v>23</v>
      </c>
      <c r="E37" s="38" t="s">
        <v>24</v>
      </c>
      <c r="G37" s="38" t="s">
        <v>25</v>
      </c>
    </row>
    <row r="38" spans="1:7" s="38" customFormat="1" ht="12.75">
      <c r="A38" s="38" t="s">
        <v>26</v>
      </c>
      <c r="D38" s="38" t="s">
        <v>27</v>
      </c>
      <c r="E38" s="38" t="s">
        <v>28</v>
      </c>
      <c r="G38" s="38" t="s">
        <v>29</v>
      </c>
    </row>
    <row r="39" spans="1:7" s="38" customFormat="1" ht="12.75">
      <c r="A39" s="38" t="s">
        <v>30</v>
      </c>
      <c r="D39" s="38" t="s">
        <v>31</v>
      </c>
      <c r="E39" s="38" t="s">
        <v>32</v>
      </c>
      <c r="G39" s="38" t="s">
        <v>33</v>
      </c>
    </row>
    <row r="40" spans="1:7" s="38" customFormat="1" ht="12.75">
      <c r="A40" s="53" t="s">
        <v>34</v>
      </c>
      <c r="D40" s="38" t="s">
        <v>35</v>
      </c>
      <c r="E40" s="38" t="s">
        <v>36</v>
      </c>
      <c r="G40" s="38" t="s">
        <v>37</v>
      </c>
    </row>
    <row r="41" spans="1:7" s="38" customFormat="1" ht="12.75">
      <c r="A41" s="38" t="s">
        <v>38</v>
      </c>
      <c r="D41" s="38" t="s">
        <v>39</v>
      </c>
      <c r="E41" s="38" t="s">
        <v>40</v>
      </c>
      <c r="G41" s="38" t="s">
        <v>41</v>
      </c>
    </row>
    <row r="42" spans="4:8" s="38" customFormat="1" ht="12.75">
      <c r="D42" s="38" t="s">
        <v>42</v>
      </c>
      <c r="E42" s="38" t="s">
        <v>43</v>
      </c>
      <c r="H42" s="37"/>
    </row>
    <row r="43" s="38" customFormat="1" ht="12.75">
      <c r="H43" s="37"/>
    </row>
    <row r="44" s="38" customFormat="1" ht="12.75">
      <c r="H44" s="37"/>
    </row>
    <row r="45" s="38" customFormat="1" ht="12.75">
      <c r="H45" s="37"/>
    </row>
    <row r="46" s="38" customFormat="1" ht="12.75">
      <c r="H46" s="37"/>
    </row>
    <row r="47" s="38" customFormat="1" ht="12.75">
      <c r="H47" s="37"/>
    </row>
    <row r="48" s="38" customFormat="1" ht="12.75">
      <c r="H48" s="37"/>
    </row>
    <row r="96" spans="1:4" ht="12.75">
      <c r="A96" s="88"/>
      <c r="B96" s="88"/>
      <c r="C96" s="88"/>
      <c r="D96" s="88"/>
    </row>
  </sheetData>
  <sheetProtection password="D9F7" sheet="1" objects="1" scenarios="1"/>
  <mergeCells count="3">
    <mergeCell ref="A96:D96"/>
    <mergeCell ref="N2:O2"/>
    <mergeCell ref="K3:M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2011-07-04T12:55:32Z</cp:lastPrinted>
  <dcterms:created xsi:type="dcterms:W3CDTF">2003-10-18T11:05:50Z</dcterms:created>
  <dcterms:modified xsi:type="dcterms:W3CDTF">2021-03-17T08:59:22Z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