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Действ. с 01.05.2006 г." sheetId="1" r:id="rId1"/>
    <sheet name="Формула числа прописью" sheetId="2" state="hidden" r:id="rId2"/>
  </sheets>
  <definedNames>
    <definedName name="номер_месяца">'Действ. с 01.05.2006 г.'!$B$178</definedName>
    <definedName name="_xlnm.Print_Area" localSheetId="0">'Действ. с 01.05.2006 г.'!$C$3:$BH$110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natasha</author>
  </authors>
  <commentList>
    <comment ref="AU20" authorId="0">
      <text>
        <r>
          <rPr>
            <sz val="8"/>
            <rFont val="Tahoma"/>
            <family val="2"/>
          </rPr>
          <t>Для корректного представления числа прописью, введите число не более 12 десятичных знаков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<sst xmlns="http://schemas.openxmlformats.org/spreadsheetml/2006/main" count="92" uniqueCount="86">
  <si>
    <t>к Инструкции о банковском переводе</t>
  </si>
  <si>
    <t>Дата</t>
  </si>
  <si>
    <t>Сумма и валюта:</t>
  </si>
  <si>
    <t>Сумма цифрами</t>
  </si>
  <si>
    <t>Плательщик:</t>
  </si>
  <si>
    <t>Счет №</t>
  </si>
  <si>
    <t>Банк-отправитель:</t>
  </si>
  <si>
    <t>Код банка</t>
  </si>
  <si>
    <t>Банк-получатель:</t>
  </si>
  <si>
    <t>Бенефициар:</t>
  </si>
  <si>
    <t>Назначение платежа:</t>
  </si>
  <si>
    <t>УНП плательщика</t>
  </si>
  <si>
    <t>УНП бенефициара</t>
  </si>
  <si>
    <t>УНП третьего лица</t>
  </si>
  <si>
    <t>Код платежа</t>
  </si>
  <si>
    <t>Очередь</t>
  </si>
  <si>
    <t>Подпись</t>
  </si>
  <si>
    <t>Дебет счета</t>
  </si>
  <si>
    <t>Кредит счета</t>
  </si>
  <si>
    <t>Код валюты</t>
  </si>
  <si>
    <t>Сумма перевода</t>
  </si>
  <si>
    <t>Эквивалент в белорусских рублях</t>
  </si>
  <si>
    <t>М.П.</t>
  </si>
  <si>
    <t>Подпись исполнителя</t>
  </si>
  <si>
    <t>Дата исполнения банком</t>
  </si>
  <si>
    <t>Штамп банка</t>
  </si>
  <si>
    <t>Корреспондент банка-получателя:</t>
  </si>
  <si>
    <t>Форма действует с 1 мая 2006 г.</t>
  </si>
  <si>
    <t>ПЛАТЕЖНОЕ ТРЕБОВАНИЕ №</t>
  </si>
  <si>
    <t>Приложение 3</t>
  </si>
  <si>
    <t>Подписи бенефициара (взыскателя)</t>
  </si>
  <si>
    <t>Заполняется банком-получателем</t>
  </si>
  <si>
    <t>Дата приема</t>
  </si>
  <si>
    <t>Заполняется банком-отправителем</t>
  </si>
  <si>
    <t>Дата поступления</t>
  </si>
  <si>
    <t>Срок представления акцепта</t>
  </si>
  <si>
    <t>Иная информация</t>
  </si>
  <si>
    <t>Предварительный акцепт</t>
  </si>
  <si>
    <t>Последующий акцепт</t>
  </si>
  <si>
    <t>Без акцепта</t>
  </si>
  <si>
    <t>0401890033</t>
  </si>
  <si>
    <t>Заглавная без НДС</t>
  </si>
  <si>
    <t xml:space="preserve">Сегодня с утра судя по всему было </t>
  </si>
  <si>
    <t>Заглавная с НДС</t>
  </si>
  <si>
    <t>маленькая без НДС</t>
  </si>
  <si>
    <t>маленькая с НДС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</si>
  <si>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</si>
  <si>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</si>
  <si>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</si>
  <si>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</si>
  <si>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</si>
  <si>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</si>
  <si>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</si>
  <si>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</si>
  <si>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</si>
  <si>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</si>
  <si>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</si>
  <si>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</si>
  <si>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</si>
  <si>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</si>
  <si>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</si>
  <si>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</si>
  <si>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</si>
  <si>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</si>
  <si>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</si>
  <si>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</si>
  <si>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</si>
  <si>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</si>
  <si>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</si>
  <si>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</si>
  <si>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</si>
  <si>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</si>
  <si>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</si>
  <si>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</si>
  <si>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</si>
  <si>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</si>
  <si>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</si>
  <si>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</si>
  <si>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</si>
  <si>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</si>
  <si>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</si>
  <si>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</si>
  <si>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</si>
  <si>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</si>
  <si>
    <t>белорусских рублей</t>
  </si>
  <si>
    <t>пост. Правления Нац.банка Респ.Беларусь 
29 марта 2001 г. №66 (св ред. пост. Правление Национального банка 
Респ.Беларусь 28.09.2005 №133)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</si>
</sst>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-* #,##0.00[$р.-419]_-;\-* #,##0.00[$р.-419]_-;_-* &quot;-&quot;??[$р.-419]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u val="single"/>
      <sz val="8"/>
      <name val="Tahoma"/>
      <family val="2"/>
    </font>
    <font>
      <b/>
      <sz val="12"/>
      <name val="Tahoma"/>
      <family val="2"/>
    </font>
    <font>
      <sz val="10"/>
      <color indexed="9"/>
      <name val="Arial Cyr"/>
      <family val="0"/>
    </font>
    <font>
      <b/>
      <sz val="12"/>
      <color indexed="9"/>
      <name val="Arial Cyr"/>
      <family val="2"/>
    </font>
    <font>
      <sz val="8"/>
      <color indexed="9"/>
      <name val="Arial Cyr"/>
      <family val="2"/>
    </font>
    <font>
      <b/>
      <sz val="10"/>
      <color indexed="9"/>
      <name val="Arial Cyr"/>
      <family val="0"/>
    </font>
    <font>
      <sz val="10"/>
      <color indexed="9"/>
      <name val="Times New Roman"/>
      <family val="1"/>
    </font>
    <font>
      <sz val="8"/>
      <color indexed="9"/>
      <name val="Arial CYR"/>
      <family val="0"/>
    </font>
    <font>
      <sz val="9"/>
      <color indexed="9"/>
      <name val="Arial Cyr"/>
      <family val="2"/>
    </font>
    <font>
      <u val="single"/>
      <sz val="10"/>
      <color indexed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horizontal="left" vertical="center"/>
      <protection hidden="1"/>
    </xf>
    <xf numFmtId="0" fontId="3" fillId="33" borderId="14" xfId="0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Alignment="1" applyProtection="1">
      <alignment horizontal="left"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vertical="center"/>
      <protection locked="0"/>
    </xf>
    <xf numFmtId="49" fontId="6" fillId="35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vertical="center"/>
      <protection locked="0"/>
    </xf>
    <xf numFmtId="49" fontId="3" fillId="33" borderId="18" xfId="0" applyNumberFormat="1" applyFont="1" applyFill="1" applyBorder="1" applyAlignment="1" applyProtection="1">
      <alignment horizontal="center" vertical="center"/>
      <protection locked="0"/>
    </xf>
    <xf numFmtId="49" fontId="3" fillId="33" borderId="19" xfId="0" applyNumberFormat="1" applyFont="1" applyFill="1" applyBorder="1" applyAlignment="1" applyProtection="1">
      <alignment horizontal="center" vertical="center"/>
      <protection locked="0"/>
    </xf>
    <xf numFmtId="49" fontId="3" fillId="33" borderId="20" xfId="0" applyNumberFormat="1" applyFont="1" applyFill="1" applyBorder="1" applyAlignment="1" applyProtection="1">
      <alignment horizontal="center" vertical="center"/>
      <protection locked="0"/>
    </xf>
    <xf numFmtId="49" fontId="4" fillId="35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3" xfId="0" applyNumberFormat="1" applyFont="1" applyFill="1" applyBorder="1" applyAlignment="1" applyProtection="1">
      <alignment horizontal="left"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4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3" xfId="0" applyNumberFormat="1" applyFont="1" applyFill="1" applyBorder="1" applyAlignment="1" applyProtection="1">
      <alignment vertical="center"/>
      <protection locked="0"/>
    </xf>
    <xf numFmtId="49" fontId="3" fillId="33" borderId="24" xfId="0" applyNumberFormat="1" applyFont="1" applyFill="1" applyBorder="1" applyAlignment="1" applyProtection="1">
      <alignment vertical="center"/>
      <protection locked="0"/>
    </xf>
    <xf numFmtId="49" fontId="3" fillId="33" borderId="23" xfId="0" applyNumberFormat="1" applyFont="1" applyFill="1" applyBorder="1" applyAlignment="1" applyProtection="1">
      <alignment horizontal="center" vertical="center"/>
      <protection locked="0"/>
    </xf>
    <xf numFmtId="49" fontId="3" fillId="33" borderId="24" xfId="0" applyNumberFormat="1" applyFont="1" applyFill="1" applyBorder="1" applyAlignment="1" applyProtection="1">
      <alignment horizontal="center" vertical="center"/>
      <protection locked="0"/>
    </xf>
    <xf numFmtId="49" fontId="3" fillId="33" borderId="18" xfId="0" applyNumberFormat="1" applyFont="1" applyFill="1" applyBorder="1" applyAlignment="1" applyProtection="1">
      <alignment vertical="center"/>
      <protection locked="0"/>
    </xf>
    <xf numFmtId="49" fontId="3" fillId="33" borderId="19" xfId="0" applyNumberFormat="1" applyFont="1" applyFill="1" applyBorder="1" applyAlignment="1" applyProtection="1">
      <alignment vertical="center"/>
      <protection locked="0"/>
    </xf>
    <xf numFmtId="49" fontId="3" fillId="33" borderId="20" xfId="0" applyNumberFormat="1" applyFont="1" applyFill="1" applyBorder="1" applyAlignment="1" applyProtection="1">
      <alignment vertical="center"/>
      <protection locked="0"/>
    </xf>
    <xf numFmtId="49" fontId="3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1" xfId="0" applyNumberFormat="1" applyFont="1" applyFill="1" applyBorder="1" applyAlignment="1" applyProtection="1">
      <alignment vertical="center"/>
      <protection locked="0"/>
    </xf>
    <xf numFmtId="49" fontId="3" fillId="33" borderId="22" xfId="0" applyNumberFormat="1" applyFont="1" applyFill="1" applyBorder="1" applyAlignment="1" applyProtection="1">
      <alignment vertical="center"/>
      <protection locked="0"/>
    </xf>
    <xf numFmtId="49" fontId="3" fillId="35" borderId="0" xfId="0" applyNumberFormat="1" applyFont="1" applyFill="1" applyBorder="1" applyAlignment="1" applyProtection="1">
      <alignment vertical="center"/>
      <protection locked="0"/>
    </xf>
    <xf numFmtId="0" fontId="8" fillId="35" borderId="0" xfId="0" applyNumberFormat="1" applyFont="1" applyFill="1" applyAlignment="1" applyProtection="1">
      <alignment/>
      <protection hidden="1"/>
    </xf>
    <xf numFmtId="0" fontId="8" fillId="35" borderId="0" xfId="0" applyNumberFormat="1" applyFont="1" applyFill="1" applyBorder="1" applyAlignment="1" applyProtection="1">
      <alignment/>
      <protection hidden="1"/>
    </xf>
    <xf numFmtId="4" fontId="9" fillId="35" borderId="0" xfId="0" applyNumberFormat="1" applyFont="1" applyFill="1" applyBorder="1" applyAlignment="1" applyProtection="1">
      <alignment horizontal="right"/>
      <protection hidden="1"/>
    </xf>
    <xf numFmtId="0" fontId="8" fillId="35" borderId="0" xfId="0" applyNumberFormat="1" applyFont="1" applyFill="1" applyAlignment="1" applyProtection="1">
      <alignment horizontal="left"/>
      <protection hidden="1"/>
    </xf>
    <xf numFmtId="0" fontId="10" fillId="35" borderId="0" xfId="0" applyNumberFormat="1" applyFont="1" applyFill="1" applyAlignment="1" applyProtection="1">
      <alignment/>
      <protection hidden="1"/>
    </xf>
    <xf numFmtId="0" fontId="11" fillId="35" borderId="0" xfId="0" applyNumberFormat="1" applyFont="1" applyFill="1" applyAlignment="1" applyProtection="1">
      <alignment/>
      <protection hidden="1"/>
    </xf>
    <xf numFmtId="4" fontId="9" fillId="35" borderId="0" xfId="0" applyNumberFormat="1" applyFont="1" applyFill="1" applyAlignment="1" applyProtection="1">
      <alignment horizontal="right"/>
      <protection hidden="1"/>
    </xf>
    <xf numFmtId="0" fontId="12" fillId="35" borderId="0" xfId="0" applyFont="1" applyFill="1" applyAlignment="1" applyProtection="1">
      <alignment/>
      <protection hidden="1"/>
    </xf>
    <xf numFmtId="0" fontId="8" fillId="35" borderId="0" xfId="0" applyFont="1" applyFill="1" applyAlignment="1" applyProtection="1">
      <alignment/>
      <protection hidden="1"/>
    </xf>
    <xf numFmtId="0" fontId="8" fillId="35" borderId="0" xfId="0" applyFont="1" applyFill="1" applyAlignment="1" applyProtection="1">
      <alignment horizontal="left"/>
      <protection hidden="1"/>
    </xf>
    <xf numFmtId="0" fontId="8" fillId="35" borderId="0" xfId="0" applyFont="1" applyFill="1" applyAlignment="1" applyProtection="1">
      <alignment horizontal="center"/>
      <protection hidden="1"/>
    </xf>
    <xf numFmtId="0" fontId="11" fillId="35" borderId="0" xfId="0" applyNumberFormat="1" applyFont="1" applyFill="1" applyAlignment="1" applyProtection="1">
      <alignment/>
      <protection hidden="1"/>
    </xf>
    <xf numFmtId="176" fontId="8" fillId="35" borderId="0" xfId="0" applyNumberFormat="1" applyFont="1" applyFill="1" applyBorder="1" applyAlignment="1" applyProtection="1">
      <alignment horizontal="left"/>
      <protection hidden="1"/>
    </xf>
    <xf numFmtId="0" fontId="13" fillId="35" borderId="0" xfId="0" applyNumberFormat="1" applyFont="1" applyFill="1" applyAlignment="1" applyProtection="1">
      <alignment/>
      <protection hidden="1"/>
    </xf>
    <xf numFmtId="0" fontId="8" fillId="35" borderId="0" xfId="0" applyNumberFormat="1" applyFont="1" applyFill="1" applyAlignment="1" applyProtection="1">
      <alignment horizontal="right"/>
      <protection hidden="1"/>
    </xf>
    <xf numFmtId="0" fontId="8" fillId="35" borderId="0" xfId="0" applyNumberFormat="1" applyFont="1" applyFill="1" applyAlignment="1" applyProtection="1">
      <alignment horizontal="right"/>
      <protection hidden="1"/>
    </xf>
    <xf numFmtId="0" fontId="8" fillId="35" borderId="0" xfId="0" applyNumberFormat="1" applyFont="1" applyFill="1" applyAlignment="1" applyProtection="1">
      <alignment/>
      <protection hidden="1"/>
    </xf>
    <xf numFmtId="0" fontId="11" fillId="35" borderId="0" xfId="0" applyNumberFormat="1" applyFont="1" applyFill="1" applyAlignment="1" applyProtection="1">
      <alignment horizontal="center"/>
      <protection hidden="1"/>
    </xf>
    <xf numFmtId="183" fontId="8" fillId="35" borderId="0" xfId="0" applyNumberFormat="1" applyFont="1" applyFill="1" applyAlignment="1" applyProtection="1">
      <alignment/>
      <protection hidden="1"/>
    </xf>
    <xf numFmtId="2" fontId="8" fillId="35" borderId="0" xfId="0" applyNumberFormat="1" applyFont="1" applyFill="1" applyAlignment="1" applyProtection="1">
      <alignment horizontal="right"/>
      <protection hidden="1"/>
    </xf>
    <xf numFmtId="22" fontId="8" fillId="35" borderId="0" xfId="0" applyNumberFormat="1" applyFont="1" applyFill="1" applyAlignment="1" applyProtection="1">
      <alignment/>
      <protection hidden="1"/>
    </xf>
    <xf numFmtId="0" fontId="10" fillId="35" borderId="0" xfId="0" applyNumberFormat="1" applyFont="1" applyFill="1" applyAlignment="1" applyProtection="1">
      <alignment shrinkToFit="1"/>
      <protection hidden="1"/>
    </xf>
    <xf numFmtId="0" fontId="8" fillId="35" borderId="0" xfId="0" applyNumberFormat="1" applyFont="1" applyFill="1" applyAlignment="1" applyProtection="1">
      <alignment horizontal="left"/>
      <protection hidden="1"/>
    </xf>
    <xf numFmtId="14" fontId="8" fillId="35" borderId="0" xfId="0" applyNumberFormat="1" applyFont="1" applyFill="1" applyAlignment="1" applyProtection="1">
      <alignment/>
      <protection hidden="1"/>
    </xf>
    <xf numFmtId="4" fontId="8" fillId="35" borderId="0" xfId="0" applyNumberFormat="1" applyFont="1" applyFill="1" applyAlignment="1" applyProtection="1">
      <alignment horizontal="right"/>
      <protection hidden="1"/>
    </xf>
    <xf numFmtId="22" fontId="8" fillId="35" borderId="0" xfId="0" applyNumberFormat="1" applyFont="1" applyFill="1" applyAlignment="1" applyProtection="1">
      <alignment/>
      <protection hidden="1"/>
    </xf>
    <xf numFmtId="4" fontId="8" fillId="35" borderId="0" xfId="0" applyNumberFormat="1" applyFont="1" applyFill="1" applyAlignment="1" applyProtection="1">
      <alignment horizontal="left"/>
      <protection hidden="1"/>
    </xf>
    <xf numFmtId="0" fontId="14" fillId="35" borderId="0" xfId="0" applyNumberFormat="1" applyFont="1" applyFill="1" applyAlignment="1" applyProtection="1">
      <alignment/>
      <protection hidden="1"/>
    </xf>
    <xf numFmtId="0" fontId="14" fillId="35" borderId="0" xfId="0" applyNumberFormat="1" applyFont="1" applyFill="1" applyAlignment="1" applyProtection="1">
      <alignment shrinkToFit="1"/>
      <protection hidden="1"/>
    </xf>
    <xf numFmtId="3" fontId="8" fillId="35" borderId="0" xfId="0" applyNumberFormat="1" applyFont="1" applyFill="1" applyAlignment="1" applyProtection="1">
      <alignment/>
      <protection hidden="1"/>
    </xf>
    <xf numFmtId="1" fontId="8" fillId="35" borderId="0" xfId="0" applyNumberFormat="1" applyFont="1" applyFill="1" applyAlignment="1" applyProtection="1">
      <alignment horizontal="right"/>
      <protection hidden="1"/>
    </xf>
    <xf numFmtId="0" fontId="8" fillId="35" borderId="0" xfId="0" applyNumberFormat="1" applyFont="1" applyFill="1" applyBorder="1" applyAlignment="1" applyProtection="1">
      <alignment/>
      <protection hidden="1"/>
    </xf>
    <xf numFmtId="49" fontId="3" fillId="33" borderId="25" xfId="0" applyNumberFormat="1" applyFont="1" applyFill="1" applyBorder="1" applyAlignment="1" applyProtection="1">
      <alignment horizontal="left" vertical="top"/>
      <protection/>
    </xf>
    <xf numFmtId="49" fontId="3" fillId="33" borderId="21" xfId="0" applyNumberFormat="1" applyFont="1" applyFill="1" applyBorder="1" applyAlignment="1" applyProtection="1">
      <alignment horizontal="left" vertical="top"/>
      <protection/>
    </xf>
    <xf numFmtId="49" fontId="3" fillId="33" borderId="23" xfId="0" applyNumberFormat="1" applyFont="1" applyFill="1" applyBorder="1" applyAlignment="1" applyProtection="1">
      <alignment horizontal="left" vertical="top"/>
      <protection/>
    </xf>
    <xf numFmtId="49" fontId="3" fillId="33" borderId="0" xfId="0" applyNumberFormat="1" applyFont="1" applyFill="1" applyBorder="1" applyAlignment="1" applyProtection="1">
      <alignment horizontal="left" vertical="top"/>
      <protection/>
    </xf>
    <xf numFmtId="49" fontId="4" fillId="33" borderId="21" xfId="0" applyNumberFormat="1" applyFont="1" applyFill="1" applyBorder="1" applyAlignment="1" applyProtection="1">
      <alignment horizontal="left" vertical="top" wrapText="1"/>
      <protection locked="0"/>
    </xf>
    <xf numFmtId="49" fontId="4" fillId="33" borderId="0" xfId="0" applyNumberFormat="1" applyFont="1" applyFill="1" applyBorder="1" applyAlignment="1" applyProtection="1">
      <alignment horizontal="left" vertical="top" wrapText="1"/>
      <protection locked="0"/>
    </xf>
    <xf numFmtId="49" fontId="4" fillId="33" borderId="19" xfId="0" applyNumberFormat="1" applyFont="1" applyFill="1" applyBorder="1" applyAlignment="1" applyProtection="1">
      <alignment horizontal="left" vertical="top" wrapText="1"/>
      <protection locked="0"/>
    </xf>
    <xf numFmtId="1" fontId="4" fillId="33" borderId="25" xfId="0" applyNumberFormat="1" applyFont="1" applyFill="1" applyBorder="1" applyAlignment="1" applyProtection="1">
      <alignment horizontal="left" vertical="center"/>
      <protection locked="0"/>
    </xf>
    <xf numFmtId="1" fontId="4" fillId="33" borderId="21" xfId="0" applyNumberFormat="1" applyFont="1" applyFill="1" applyBorder="1" applyAlignment="1" applyProtection="1">
      <alignment horizontal="left" vertical="center"/>
      <protection locked="0"/>
    </xf>
    <xf numFmtId="1" fontId="4" fillId="33" borderId="22" xfId="0" applyNumberFormat="1" applyFont="1" applyFill="1" applyBorder="1" applyAlignment="1" applyProtection="1">
      <alignment horizontal="left" vertical="center"/>
      <protection locked="0"/>
    </xf>
    <xf numFmtId="1" fontId="4" fillId="33" borderId="23" xfId="0" applyNumberFormat="1" applyFont="1" applyFill="1" applyBorder="1" applyAlignment="1" applyProtection="1">
      <alignment horizontal="left" vertical="center"/>
      <protection locked="0"/>
    </xf>
    <xf numFmtId="1" fontId="4" fillId="33" borderId="0" xfId="0" applyNumberFormat="1" applyFont="1" applyFill="1" applyBorder="1" applyAlignment="1" applyProtection="1">
      <alignment horizontal="left" vertical="center"/>
      <protection locked="0"/>
    </xf>
    <xf numFmtId="1" fontId="4" fillId="33" borderId="24" xfId="0" applyNumberFormat="1" applyFont="1" applyFill="1" applyBorder="1" applyAlignment="1" applyProtection="1">
      <alignment horizontal="left" vertical="center"/>
      <protection locked="0"/>
    </xf>
    <xf numFmtId="1" fontId="4" fillId="33" borderId="18" xfId="0" applyNumberFormat="1" applyFont="1" applyFill="1" applyBorder="1" applyAlignment="1" applyProtection="1">
      <alignment horizontal="left" vertical="center"/>
      <protection locked="0"/>
    </xf>
    <xf numFmtId="1" fontId="4" fillId="33" borderId="19" xfId="0" applyNumberFormat="1" applyFont="1" applyFill="1" applyBorder="1" applyAlignment="1" applyProtection="1">
      <alignment horizontal="left" vertical="center"/>
      <protection locked="0"/>
    </xf>
    <xf numFmtId="1" fontId="4" fillId="33" borderId="20" xfId="0" applyNumberFormat="1" applyFont="1" applyFill="1" applyBorder="1" applyAlignment="1" applyProtection="1">
      <alignment horizontal="left"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/>
      <protection locked="0"/>
    </xf>
    <xf numFmtId="49" fontId="3" fillId="33" borderId="25" xfId="0" applyNumberFormat="1" applyFont="1" applyFill="1" applyBorder="1" applyAlignment="1" applyProtection="1">
      <alignment horizontal="center" vertical="center"/>
      <protection locked="0"/>
    </xf>
    <xf numFmtId="49" fontId="3" fillId="33" borderId="21" xfId="0" applyNumberFormat="1" applyFont="1" applyFill="1" applyBorder="1" applyAlignment="1" applyProtection="1">
      <alignment horizontal="center" vertical="center"/>
      <protection locked="0"/>
    </xf>
    <xf numFmtId="49" fontId="3" fillId="33" borderId="22" xfId="0" applyNumberFormat="1" applyFont="1" applyFill="1" applyBorder="1" applyAlignment="1" applyProtection="1">
      <alignment horizontal="center" vertical="center"/>
      <protection locked="0"/>
    </xf>
    <xf numFmtId="49" fontId="3" fillId="33" borderId="18" xfId="0" applyNumberFormat="1" applyFont="1" applyFill="1" applyBorder="1" applyAlignment="1" applyProtection="1">
      <alignment horizontal="center" vertical="center"/>
      <protection locked="0"/>
    </xf>
    <xf numFmtId="49" fontId="3" fillId="33" borderId="19" xfId="0" applyNumberFormat="1" applyFont="1" applyFill="1" applyBorder="1" applyAlignment="1" applyProtection="1">
      <alignment horizontal="center" vertical="center"/>
      <protection locked="0"/>
    </xf>
    <xf numFmtId="49" fontId="3" fillId="33" borderId="20" xfId="0" applyNumberFormat="1" applyFont="1" applyFill="1" applyBorder="1" applyAlignment="1" applyProtection="1">
      <alignment horizontal="center" vertical="center"/>
      <protection locked="0"/>
    </xf>
    <xf numFmtId="49" fontId="4" fillId="33" borderId="25" xfId="0" applyNumberFormat="1" applyFont="1" applyFill="1" applyBorder="1" applyAlignment="1" applyProtection="1">
      <alignment horizontal="center" vertical="center"/>
      <protection locked="0"/>
    </xf>
    <xf numFmtId="49" fontId="4" fillId="33" borderId="21" xfId="0" applyNumberFormat="1" applyFont="1" applyFill="1" applyBorder="1" applyAlignment="1" applyProtection="1">
      <alignment horizontal="center" vertical="center"/>
      <protection locked="0"/>
    </xf>
    <xf numFmtId="49" fontId="4" fillId="33" borderId="22" xfId="0" applyNumberFormat="1" applyFont="1" applyFill="1" applyBorder="1" applyAlignment="1" applyProtection="1">
      <alignment horizontal="center" vertical="center"/>
      <protection locked="0"/>
    </xf>
    <xf numFmtId="49" fontId="4" fillId="33" borderId="23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24" xfId="0" applyNumberFormat="1" applyFont="1" applyFill="1" applyBorder="1" applyAlignment="1" applyProtection="1">
      <alignment horizontal="center" vertical="center"/>
      <protection locked="0"/>
    </xf>
    <xf numFmtId="49" fontId="4" fillId="33" borderId="18" xfId="0" applyNumberFormat="1" applyFont="1" applyFill="1" applyBorder="1" applyAlignment="1" applyProtection="1">
      <alignment horizontal="center" vertical="center"/>
      <protection locked="0"/>
    </xf>
    <xf numFmtId="49" fontId="4" fillId="33" borderId="19" xfId="0" applyNumberFormat="1" applyFont="1" applyFill="1" applyBorder="1" applyAlignment="1" applyProtection="1">
      <alignment horizontal="center" vertical="center"/>
      <protection locked="0"/>
    </xf>
    <xf numFmtId="49" fontId="4" fillId="33" borderId="20" xfId="0" applyNumberFormat="1" applyFont="1" applyFill="1" applyBorder="1" applyAlignment="1" applyProtection="1">
      <alignment horizontal="center" vertical="center"/>
      <protection locked="0"/>
    </xf>
    <xf numFmtId="49" fontId="4" fillId="33" borderId="25" xfId="0" applyNumberFormat="1" applyFont="1" applyFill="1" applyBorder="1" applyAlignment="1" applyProtection="1">
      <alignment horizontal="left" vertical="center"/>
      <protection locked="0"/>
    </xf>
    <xf numFmtId="49" fontId="4" fillId="33" borderId="21" xfId="0" applyNumberFormat="1" applyFont="1" applyFill="1" applyBorder="1" applyAlignment="1" applyProtection="1">
      <alignment horizontal="left" vertical="center"/>
      <protection locked="0"/>
    </xf>
    <xf numFmtId="49" fontId="4" fillId="33" borderId="22" xfId="0" applyNumberFormat="1" applyFont="1" applyFill="1" applyBorder="1" applyAlignment="1" applyProtection="1">
      <alignment horizontal="left" vertical="center"/>
      <protection locked="0"/>
    </xf>
    <xf numFmtId="49" fontId="4" fillId="33" borderId="23" xfId="0" applyNumberFormat="1" applyFont="1" applyFill="1" applyBorder="1" applyAlignment="1" applyProtection="1">
      <alignment horizontal="left" vertical="center"/>
      <protection locked="0"/>
    </xf>
    <xf numFmtId="49" fontId="4" fillId="33" borderId="0" xfId="0" applyNumberFormat="1" applyFont="1" applyFill="1" applyBorder="1" applyAlignment="1" applyProtection="1">
      <alignment horizontal="left" vertical="center"/>
      <protection locked="0"/>
    </xf>
    <xf numFmtId="49" fontId="4" fillId="33" borderId="24" xfId="0" applyNumberFormat="1" applyFont="1" applyFill="1" applyBorder="1" applyAlignment="1" applyProtection="1">
      <alignment horizontal="left" vertical="center"/>
      <protection locked="0"/>
    </xf>
    <xf numFmtId="49" fontId="4" fillId="33" borderId="18" xfId="0" applyNumberFormat="1" applyFont="1" applyFill="1" applyBorder="1" applyAlignment="1" applyProtection="1">
      <alignment horizontal="left" vertical="center"/>
      <protection locked="0"/>
    </xf>
    <xf numFmtId="49" fontId="4" fillId="33" borderId="19" xfId="0" applyNumberFormat="1" applyFont="1" applyFill="1" applyBorder="1" applyAlignment="1" applyProtection="1">
      <alignment horizontal="left" vertical="center"/>
      <protection locked="0"/>
    </xf>
    <xf numFmtId="49" fontId="4" fillId="33" borderId="20" xfId="0" applyNumberFormat="1" applyFont="1" applyFill="1" applyBorder="1" applyAlignment="1" applyProtection="1">
      <alignment horizontal="left" vertical="center"/>
      <protection locked="0"/>
    </xf>
    <xf numFmtId="49" fontId="3" fillId="33" borderId="25" xfId="0" applyNumberFormat="1" applyFont="1" applyFill="1" applyBorder="1" applyAlignment="1" applyProtection="1">
      <alignment horizontal="left" vertical="center" wrapText="1"/>
      <protection/>
    </xf>
    <xf numFmtId="49" fontId="3" fillId="33" borderId="21" xfId="0" applyNumberFormat="1" applyFont="1" applyFill="1" applyBorder="1" applyAlignment="1" applyProtection="1">
      <alignment horizontal="left" vertical="center" wrapText="1"/>
      <protection/>
    </xf>
    <xf numFmtId="49" fontId="3" fillId="33" borderId="22" xfId="0" applyNumberFormat="1" applyFont="1" applyFill="1" applyBorder="1" applyAlignment="1" applyProtection="1">
      <alignment horizontal="left" vertical="center" wrapText="1"/>
      <protection/>
    </xf>
    <xf numFmtId="49" fontId="3" fillId="33" borderId="23" xfId="0" applyNumberFormat="1" applyFont="1" applyFill="1" applyBorder="1" applyAlignment="1" applyProtection="1">
      <alignment horizontal="left" vertical="center" wrapText="1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49" fontId="3" fillId="33" borderId="24" xfId="0" applyNumberFormat="1" applyFont="1" applyFill="1" applyBorder="1" applyAlignment="1" applyProtection="1">
      <alignment horizontal="left" vertical="center" wrapText="1"/>
      <protection/>
    </xf>
    <xf numFmtId="49" fontId="3" fillId="33" borderId="18" xfId="0" applyNumberFormat="1" applyFont="1" applyFill="1" applyBorder="1" applyAlignment="1" applyProtection="1">
      <alignment horizontal="left" vertical="center" wrapText="1"/>
      <protection/>
    </xf>
    <xf numFmtId="49" fontId="3" fillId="33" borderId="19" xfId="0" applyNumberFormat="1" applyFont="1" applyFill="1" applyBorder="1" applyAlignment="1" applyProtection="1">
      <alignment horizontal="left" vertical="center" wrapText="1"/>
      <protection/>
    </xf>
    <xf numFmtId="49" fontId="3" fillId="33" borderId="20" xfId="0" applyNumberFormat="1" applyFont="1" applyFill="1" applyBorder="1" applyAlignment="1" applyProtection="1">
      <alignment horizontal="left" vertical="center" wrapText="1"/>
      <protection/>
    </xf>
    <xf numFmtId="0" fontId="4" fillId="33" borderId="21" xfId="0" applyNumberFormat="1" applyFont="1" applyFill="1" applyBorder="1" applyAlignment="1" applyProtection="1">
      <alignment horizontal="left" vertical="top" wrapText="1"/>
      <protection/>
    </xf>
    <xf numFmtId="0" fontId="4" fillId="33" borderId="22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24" xfId="0" applyNumberFormat="1" applyFont="1" applyFill="1" applyBorder="1" applyAlignment="1" applyProtection="1">
      <alignment horizontal="left" vertical="top" wrapText="1"/>
      <protection/>
    </xf>
    <xf numFmtId="49" fontId="3" fillId="33" borderId="25" xfId="0" applyNumberFormat="1" applyFont="1" applyFill="1" applyBorder="1" applyAlignment="1" applyProtection="1">
      <alignment horizontal="left" vertical="center"/>
      <protection/>
    </xf>
    <xf numFmtId="49" fontId="3" fillId="33" borderId="21" xfId="0" applyNumberFormat="1" applyFont="1" applyFill="1" applyBorder="1" applyAlignment="1" applyProtection="1">
      <alignment horizontal="left" vertical="center"/>
      <protection/>
    </xf>
    <xf numFmtId="49" fontId="3" fillId="33" borderId="18" xfId="0" applyNumberFormat="1" applyFont="1" applyFill="1" applyBorder="1" applyAlignment="1" applyProtection="1">
      <alignment horizontal="left" vertical="center"/>
      <protection/>
    </xf>
    <xf numFmtId="49" fontId="3" fillId="33" borderId="19" xfId="0" applyNumberFormat="1" applyFont="1" applyFill="1" applyBorder="1" applyAlignment="1" applyProtection="1">
      <alignment horizontal="left" vertical="center"/>
      <protection/>
    </xf>
    <xf numFmtId="49" fontId="3" fillId="33" borderId="25" xfId="0" applyNumberFormat="1" applyFont="1" applyFill="1" applyBorder="1" applyAlignment="1" applyProtection="1">
      <alignment horizontal="left" vertical="center"/>
      <protection locked="0"/>
    </xf>
    <xf numFmtId="49" fontId="3" fillId="33" borderId="21" xfId="0" applyNumberFormat="1" applyFont="1" applyFill="1" applyBorder="1" applyAlignment="1" applyProtection="1">
      <alignment horizontal="left" vertical="center"/>
      <protection locked="0"/>
    </xf>
    <xf numFmtId="49" fontId="3" fillId="33" borderId="18" xfId="0" applyNumberFormat="1" applyFont="1" applyFill="1" applyBorder="1" applyAlignment="1" applyProtection="1">
      <alignment horizontal="left" vertical="center"/>
      <protection locked="0"/>
    </xf>
    <xf numFmtId="49" fontId="3" fillId="33" borderId="19" xfId="0" applyNumberFormat="1" applyFont="1" applyFill="1" applyBorder="1" applyAlignment="1" applyProtection="1">
      <alignment horizontal="left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hidden="1"/>
    </xf>
    <xf numFmtId="49" fontId="3" fillId="33" borderId="22" xfId="0" applyNumberFormat="1" applyFont="1" applyFill="1" applyBorder="1" applyAlignment="1" applyProtection="1">
      <alignment horizontal="left" vertical="center"/>
      <protection/>
    </xf>
    <xf numFmtId="49" fontId="3" fillId="33" borderId="20" xfId="0" applyNumberFormat="1" applyFont="1" applyFill="1" applyBorder="1" applyAlignment="1" applyProtection="1">
      <alignment horizontal="left" vertical="center"/>
      <protection/>
    </xf>
    <xf numFmtId="49" fontId="3" fillId="33" borderId="22" xfId="0" applyNumberFormat="1" applyFont="1" applyFill="1" applyBorder="1" applyAlignment="1" applyProtection="1">
      <alignment horizontal="left" vertical="center"/>
      <protection locked="0"/>
    </xf>
    <xf numFmtId="49" fontId="3" fillId="33" borderId="20" xfId="0" applyNumberFormat="1" applyFont="1" applyFill="1" applyBorder="1" applyAlignment="1" applyProtection="1">
      <alignment horizontal="left" vertical="center"/>
      <protection locked="0"/>
    </xf>
    <xf numFmtId="49" fontId="3" fillId="35" borderId="0" xfId="0" applyNumberFormat="1" applyFont="1" applyFill="1" applyBorder="1" applyAlignment="1" applyProtection="1">
      <alignment horizontal="right" vertical="center"/>
      <protection locked="0"/>
    </xf>
    <xf numFmtId="49" fontId="5" fillId="35" borderId="0" xfId="0" applyNumberFormat="1" applyFont="1" applyFill="1" applyBorder="1" applyAlignment="1" applyProtection="1">
      <alignment horizontal="right" vertical="center"/>
      <protection locked="0"/>
    </xf>
    <xf numFmtId="49" fontId="4" fillId="33" borderId="22" xfId="0" applyNumberFormat="1" applyFont="1" applyFill="1" applyBorder="1" applyAlignment="1" applyProtection="1">
      <alignment horizontal="left" vertical="top" wrapText="1"/>
      <protection locked="0"/>
    </xf>
    <xf numFmtId="49" fontId="4" fillId="33" borderId="24" xfId="0" applyNumberFormat="1" applyFont="1" applyFill="1" applyBorder="1" applyAlignment="1" applyProtection="1">
      <alignment horizontal="left" vertical="top" wrapText="1"/>
      <protection locked="0"/>
    </xf>
    <xf numFmtId="49" fontId="3" fillId="33" borderId="22" xfId="0" applyNumberFormat="1" applyFont="1" applyFill="1" applyBorder="1" applyAlignment="1" applyProtection="1">
      <alignment horizontal="left" vertical="top"/>
      <protection/>
    </xf>
    <xf numFmtId="49" fontId="3" fillId="33" borderId="24" xfId="0" applyNumberFormat="1" applyFont="1" applyFill="1" applyBorder="1" applyAlignment="1" applyProtection="1">
      <alignment horizontal="left" vertical="top"/>
      <protection/>
    </xf>
    <xf numFmtId="49" fontId="3" fillId="33" borderId="25" xfId="0" applyNumberFormat="1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49" fontId="3" fillId="33" borderId="22" xfId="0" applyNumberFormat="1" applyFont="1" applyFill="1" applyBorder="1" applyAlignment="1" applyProtection="1">
      <alignment horizontal="center" vertical="center"/>
      <protection/>
    </xf>
    <xf numFmtId="49" fontId="3" fillId="33" borderId="18" xfId="0" applyNumberFormat="1" applyFont="1" applyFill="1" applyBorder="1" applyAlignment="1" applyProtection="1">
      <alignment horizontal="center" vertical="center"/>
      <protection/>
    </xf>
    <xf numFmtId="49" fontId="3" fillId="33" borderId="19" xfId="0" applyNumberFormat="1" applyFont="1" applyFill="1" applyBorder="1" applyAlignment="1" applyProtection="1">
      <alignment horizontal="center" vertical="center"/>
      <protection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49" fontId="3" fillId="33" borderId="24" xfId="0" applyNumberFormat="1" applyFont="1" applyFill="1" applyBorder="1" applyAlignment="1" applyProtection="1">
      <alignment horizontal="left" vertical="center"/>
      <protection locked="0"/>
    </xf>
    <xf numFmtId="49" fontId="3" fillId="33" borderId="23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vertical="center"/>
      <protection locked="0"/>
    </xf>
    <xf numFmtId="49" fontId="3" fillId="33" borderId="25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4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3" xfId="0" applyNumberFormat="1" applyFont="1" applyFill="1" applyBorder="1" applyAlignment="1" applyProtection="1">
      <alignment horizontal="left" vertical="center"/>
      <protection locked="0"/>
    </xf>
    <xf numFmtId="49" fontId="4" fillId="33" borderId="20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24" xfId="0" applyNumberFormat="1" applyFont="1" applyFill="1" applyBorder="1" applyAlignment="1" applyProtection="1">
      <alignment horizontal="center" vertical="center"/>
      <protection locked="0"/>
    </xf>
    <xf numFmtId="14" fontId="9" fillId="35" borderId="0" xfId="0" applyNumberFormat="1" applyFont="1" applyFill="1" applyAlignment="1" applyProtection="1">
      <alignment horizontal="center"/>
      <protection hidden="1"/>
    </xf>
    <xf numFmtId="176" fontId="8" fillId="35" borderId="0" xfId="0" applyNumberFormat="1" applyFont="1" applyFill="1" applyBorder="1" applyAlignment="1" applyProtection="1">
      <alignment horizontal="left"/>
      <protection hidden="1"/>
    </xf>
    <xf numFmtId="0" fontId="15" fillId="35" borderId="0" xfId="42" applyNumberFormat="1" applyFont="1" applyFill="1" applyAlignment="1" applyProtection="1">
      <alignment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I1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.75390625" defaultRowHeight="7.5" customHeight="1"/>
  <cols>
    <col min="1" max="16384" width="1.75390625" style="6" customWidth="1"/>
  </cols>
  <sheetData>
    <row r="1" spans="2:61" ht="19.5" customHeight="1" thickBot="1">
      <c r="B1" s="133" t="s">
        <v>27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</row>
    <row r="2" spans="2:61" ht="7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3"/>
    </row>
    <row r="3" spans="2:61" ht="7.5" customHeight="1">
      <c r="B3" s="4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4"/>
      <c r="X3" s="15"/>
      <c r="Y3" s="15"/>
      <c r="Z3" s="15"/>
      <c r="AA3" s="15"/>
      <c r="AB3" s="15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138" t="s">
        <v>29</v>
      </c>
      <c r="AZ3" s="138"/>
      <c r="BA3" s="138"/>
      <c r="BB3" s="138"/>
      <c r="BC3" s="138"/>
      <c r="BD3" s="138"/>
      <c r="BE3" s="138"/>
      <c r="BF3" s="138"/>
      <c r="BG3" s="138"/>
      <c r="BH3" s="138"/>
      <c r="BI3" s="5"/>
    </row>
    <row r="4" spans="2:61" ht="9" customHeight="1">
      <c r="B4" s="4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39" t="s">
        <v>0</v>
      </c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5"/>
    </row>
    <row r="5" spans="2:61" ht="7.5" customHeight="1">
      <c r="B5" s="4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5" t="s">
        <v>85</v>
      </c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5"/>
    </row>
    <row r="6" spans="2:61" ht="7.5" customHeight="1">
      <c r="B6" s="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5"/>
    </row>
    <row r="7" spans="2:61" ht="7.5" customHeight="1">
      <c r="B7" s="4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5"/>
    </row>
    <row r="8" spans="2:61" ht="7.5" customHeight="1">
      <c r="B8" s="4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5"/>
    </row>
    <row r="9" spans="2:61" ht="7.5" customHeight="1">
      <c r="B9" s="4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5"/>
    </row>
    <row r="10" spans="2:61" ht="7.5" customHeight="1">
      <c r="B10" s="4"/>
      <c r="C10" s="125" t="s">
        <v>28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5"/>
      <c r="AS10" s="129" t="s">
        <v>1</v>
      </c>
      <c r="AT10" s="130"/>
      <c r="AU10" s="130"/>
      <c r="AV10" s="95"/>
      <c r="AW10" s="95"/>
      <c r="AX10" s="95"/>
      <c r="AY10" s="95"/>
      <c r="AZ10" s="95"/>
      <c r="BA10" s="95"/>
      <c r="BB10" s="95"/>
      <c r="BC10" s="96"/>
      <c r="BD10" s="88" t="s">
        <v>40</v>
      </c>
      <c r="BE10" s="89"/>
      <c r="BF10" s="89"/>
      <c r="BG10" s="89"/>
      <c r="BH10" s="90"/>
      <c r="BI10" s="5"/>
    </row>
    <row r="11" spans="2:61" ht="7.5" customHeight="1">
      <c r="B11" s="4"/>
      <c r="C11" s="127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1"/>
      <c r="AS11" s="131"/>
      <c r="AT11" s="132"/>
      <c r="AU11" s="132"/>
      <c r="AV11" s="101"/>
      <c r="AW11" s="101"/>
      <c r="AX11" s="101"/>
      <c r="AY11" s="101"/>
      <c r="AZ11" s="101"/>
      <c r="BA11" s="101"/>
      <c r="BB11" s="101"/>
      <c r="BC11" s="102"/>
      <c r="BD11" s="91"/>
      <c r="BE11" s="92"/>
      <c r="BF11" s="92"/>
      <c r="BG11" s="92"/>
      <c r="BH11" s="93"/>
      <c r="BI11" s="5"/>
    </row>
    <row r="12" spans="2:61" ht="7.5" customHeight="1">
      <c r="B12" s="4"/>
      <c r="C12" s="125" t="s">
        <v>37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4"/>
      <c r="U12" s="94"/>
      <c r="V12" s="95"/>
      <c r="W12" s="129" t="s">
        <v>38</v>
      </c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6"/>
      <c r="AN12" s="94"/>
      <c r="AO12" s="95"/>
      <c r="AP12" s="129" t="s">
        <v>39</v>
      </c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6"/>
      <c r="BG12" s="94"/>
      <c r="BH12" s="96"/>
      <c r="BI12" s="5"/>
    </row>
    <row r="13" spans="2:61" ht="7.5" customHeight="1">
      <c r="B13" s="4"/>
      <c r="C13" s="127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35"/>
      <c r="U13" s="100"/>
      <c r="V13" s="101"/>
      <c r="W13" s="131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7"/>
      <c r="AN13" s="100"/>
      <c r="AO13" s="101"/>
      <c r="AP13" s="131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7"/>
      <c r="BG13" s="100"/>
      <c r="BH13" s="102"/>
      <c r="BI13" s="5"/>
    </row>
    <row r="14" spans="2:61" ht="7.5" customHeight="1">
      <c r="B14" s="4"/>
      <c r="C14" s="71" t="s">
        <v>2</v>
      </c>
      <c r="D14" s="72"/>
      <c r="E14" s="72"/>
      <c r="F14" s="72"/>
      <c r="G14" s="72"/>
      <c r="H14" s="72"/>
      <c r="I14" s="72"/>
      <c r="J14" s="72"/>
      <c r="K14" s="21"/>
      <c r="L14" s="121" t="str">
        <f>'Формула числа прописью'!B2</f>
        <v>Ноль белорусских рублей </v>
      </c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2"/>
      <c r="BI14" s="5"/>
    </row>
    <row r="15" spans="2:61" ht="7.5" customHeight="1">
      <c r="B15" s="4"/>
      <c r="C15" s="73"/>
      <c r="D15" s="74"/>
      <c r="E15" s="74"/>
      <c r="F15" s="74"/>
      <c r="G15" s="74"/>
      <c r="H15" s="74"/>
      <c r="I15" s="74"/>
      <c r="J15" s="74"/>
      <c r="K15" s="25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4"/>
      <c r="BI15" s="5"/>
    </row>
    <row r="16" spans="2:61" ht="7.5" customHeight="1">
      <c r="B16" s="4"/>
      <c r="C16" s="23"/>
      <c r="D16" s="24"/>
      <c r="E16" s="24"/>
      <c r="F16" s="24"/>
      <c r="G16" s="24"/>
      <c r="H16" s="24"/>
      <c r="I16" s="24"/>
      <c r="J16" s="24"/>
      <c r="K16" s="25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4"/>
      <c r="BI16" s="5"/>
    </row>
    <row r="17" spans="2:61" ht="7.5" customHeight="1">
      <c r="B17" s="4"/>
      <c r="C17" s="27"/>
      <c r="D17" s="14"/>
      <c r="E17" s="14"/>
      <c r="F17" s="14"/>
      <c r="G17" s="14"/>
      <c r="H17" s="14"/>
      <c r="I17" s="14"/>
      <c r="J17" s="14"/>
      <c r="K17" s="25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4"/>
      <c r="BI17" s="5"/>
    </row>
    <row r="18" spans="2:61" ht="7.5" customHeight="1">
      <c r="B18" s="4"/>
      <c r="C18" s="27"/>
      <c r="D18" s="14"/>
      <c r="E18" s="14"/>
      <c r="F18" s="14"/>
      <c r="G18" s="14"/>
      <c r="H18" s="14"/>
      <c r="I18" s="14"/>
      <c r="J18" s="14"/>
      <c r="K18" s="25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4"/>
      <c r="BI18" s="5"/>
    </row>
    <row r="19" spans="2:61" ht="7.5" customHeight="1">
      <c r="B19" s="4"/>
      <c r="C19" s="27"/>
      <c r="D19" s="14"/>
      <c r="E19" s="14"/>
      <c r="F19" s="14"/>
      <c r="G19" s="14"/>
      <c r="H19" s="14"/>
      <c r="I19" s="14"/>
      <c r="J19" s="14"/>
      <c r="K19" s="25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4"/>
      <c r="BI19" s="5"/>
    </row>
    <row r="20" spans="2:61" ht="7.5" customHeight="1">
      <c r="B20" s="4"/>
      <c r="C20" s="27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12" t="s">
        <v>19</v>
      </c>
      <c r="AI20" s="113"/>
      <c r="AJ20" s="113"/>
      <c r="AK20" s="114"/>
      <c r="AL20" s="94"/>
      <c r="AM20" s="95"/>
      <c r="AN20" s="95"/>
      <c r="AO20" s="96"/>
      <c r="AP20" s="112" t="s">
        <v>3</v>
      </c>
      <c r="AQ20" s="113"/>
      <c r="AR20" s="113"/>
      <c r="AS20" s="113"/>
      <c r="AT20" s="114"/>
      <c r="AU20" s="78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80"/>
      <c r="BI20" s="5"/>
    </row>
    <row r="21" spans="2:61" ht="7.5" customHeight="1">
      <c r="B21" s="4"/>
      <c r="C21" s="27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28"/>
      <c r="AH21" s="115"/>
      <c r="AI21" s="116"/>
      <c r="AJ21" s="116"/>
      <c r="AK21" s="117"/>
      <c r="AL21" s="97"/>
      <c r="AM21" s="98"/>
      <c r="AN21" s="98"/>
      <c r="AO21" s="99"/>
      <c r="AP21" s="115"/>
      <c r="AQ21" s="116"/>
      <c r="AR21" s="116"/>
      <c r="AS21" s="116"/>
      <c r="AT21" s="117"/>
      <c r="AU21" s="81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3"/>
      <c r="BI21" s="5"/>
    </row>
    <row r="22" spans="2:61" ht="7.5" customHeight="1">
      <c r="B22" s="4"/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3"/>
      <c r="AH22" s="118"/>
      <c r="AI22" s="119"/>
      <c r="AJ22" s="119"/>
      <c r="AK22" s="120"/>
      <c r="AL22" s="100"/>
      <c r="AM22" s="101"/>
      <c r="AN22" s="101"/>
      <c r="AO22" s="102"/>
      <c r="AP22" s="118"/>
      <c r="AQ22" s="119"/>
      <c r="AR22" s="119"/>
      <c r="AS22" s="119"/>
      <c r="AT22" s="120"/>
      <c r="AU22" s="84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6"/>
      <c r="BI22" s="5"/>
    </row>
    <row r="23" spans="2:61" ht="7.5" customHeight="1">
      <c r="B23" s="4"/>
      <c r="C23" s="71" t="s">
        <v>4</v>
      </c>
      <c r="D23" s="72"/>
      <c r="E23" s="72"/>
      <c r="F23" s="72"/>
      <c r="G23" s="72"/>
      <c r="H23" s="72"/>
      <c r="I23" s="72"/>
      <c r="J23" s="21"/>
      <c r="K23" s="21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140"/>
      <c r="BI23" s="5"/>
    </row>
    <row r="24" spans="2:61" ht="7.5" customHeight="1">
      <c r="B24" s="4"/>
      <c r="C24" s="73"/>
      <c r="D24" s="74"/>
      <c r="E24" s="74"/>
      <c r="F24" s="74"/>
      <c r="G24" s="74"/>
      <c r="H24" s="74"/>
      <c r="I24" s="74"/>
      <c r="J24" s="25"/>
      <c r="K24" s="25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141"/>
      <c r="BI24" s="5"/>
    </row>
    <row r="25" spans="2:61" ht="7.5" customHeight="1">
      <c r="B25" s="4"/>
      <c r="C25" s="27"/>
      <c r="D25" s="14"/>
      <c r="E25" s="14"/>
      <c r="F25" s="14"/>
      <c r="G25" s="14"/>
      <c r="H25" s="14"/>
      <c r="I25" s="14"/>
      <c r="J25" s="25"/>
      <c r="K25" s="25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141"/>
      <c r="BI25" s="5"/>
    </row>
    <row r="26" spans="2:61" ht="7.5" customHeight="1">
      <c r="B26" s="4"/>
      <c r="C26" s="27"/>
      <c r="D26" s="14"/>
      <c r="E26" s="14"/>
      <c r="F26" s="14"/>
      <c r="G26" s="14"/>
      <c r="H26" s="14"/>
      <c r="I26" s="14"/>
      <c r="J26" s="25"/>
      <c r="K26" s="25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141"/>
      <c r="BI26" s="5"/>
    </row>
    <row r="27" spans="2:61" ht="7.5" customHeight="1">
      <c r="B27" s="4"/>
      <c r="C27" s="27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28"/>
      <c r="AI27" s="112" t="s">
        <v>5</v>
      </c>
      <c r="AJ27" s="113"/>
      <c r="AK27" s="114"/>
      <c r="AL27" s="103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5"/>
      <c r="BI27" s="5"/>
    </row>
    <row r="28" spans="2:61" ht="7.5" customHeight="1">
      <c r="B28" s="4"/>
      <c r="C28" s="27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6"/>
      <c r="AI28" s="115"/>
      <c r="AJ28" s="116"/>
      <c r="AK28" s="117"/>
      <c r="AL28" s="106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8"/>
      <c r="BI28" s="5"/>
    </row>
    <row r="29" spans="2:61" ht="7.5" customHeight="1">
      <c r="B29" s="4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5"/>
      <c r="AI29" s="118"/>
      <c r="AJ29" s="119"/>
      <c r="AK29" s="120"/>
      <c r="AL29" s="109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1"/>
      <c r="BI29" s="5"/>
    </row>
    <row r="30" spans="2:61" ht="7.5" customHeight="1">
      <c r="B30" s="4"/>
      <c r="C30" s="71" t="s">
        <v>6</v>
      </c>
      <c r="D30" s="72"/>
      <c r="E30" s="72"/>
      <c r="F30" s="72"/>
      <c r="G30" s="72"/>
      <c r="H30" s="72"/>
      <c r="I30" s="72"/>
      <c r="J30" s="72"/>
      <c r="K30" s="72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28"/>
      <c r="BI30" s="5"/>
    </row>
    <row r="31" spans="2:61" ht="7.5" customHeight="1">
      <c r="B31" s="4"/>
      <c r="C31" s="73"/>
      <c r="D31" s="74"/>
      <c r="E31" s="74"/>
      <c r="F31" s="74"/>
      <c r="G31" s="74"/>
      <c r="H31" s="74"/>
      <c r="I31" s="74"/>
      <c r="J31" s="74"/>
      <c r="K31" s="74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28"/>
      <c r="BI31" s="5"/>
    </row>
    <row r="32" spans="2:61" ht="7.5" customHeight="1">
      <c r="B32" s="4"/>
      <c r="C32" s="27"/>
      <c r="D32" s="14"/>
      <c r="E32" s="14"/>
      <c r="F32" s="14"/>
      <c r="G32" s="14"/>
      <c r="H32" s="14"/>
      <c r="I32" s="14"/>
      <c r="J32" s="14"/>
      <c r="K32" s="14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112" t="s">
        <v>7</v>
      </c>
      <c r="AR32" s="113"/>
      <c r="AS32" s="113"/>
      <c r="AT32" s="114"/>
      <c r="AU32" s="103"/>
      <c r="AV32" s="104"/>
      <c r="AW32" s="104"/>
      <c r="AX32" s="104"/>
      <c r="AY32" s="104"/>
      <c r="AZ32" s="104"/>
      <c r="BA32" s="104"/>
      <c r="BB32" s="104"/>
      <c r="BC32" s="104"/>
      <c r="BD32" s="105"/>
      <c r="BE32" s="94"/>
      <c r="BF32" s="95"/>
      <c r="BG32" s="95"/>
      <c r="BH32" s="96"/>
      <c r="BI32" s="5"/>
    </row>
    <row r="33" spans="2:61" ht="7.5" customHeight="1">
      <c r="B33" s="4"/>
      <c r="C33" s="27"/>
      <c r="D33" s="14"/>
      <c r="E33" s="14"/>
      <c r="F33" s="14"/>
      <c r="G33" s="14"/>
      <c r="H33" s="14"/>
      <c r="I33" s="14"/>
      <c r="J33" s="14"/>
      <c r="K33" s="14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115"/>
      <c r="AR33" s="116"/>
      <c r="AS33" s="116"/>
      <c r="AT33" s="117"/>
      <c r="AU33" s="106"/>
      <c r="AV33" s="107"/>
      <c r="AW33" s="107"/>
      <c r="AX33" s="107"/>
      <c r="AY33" s="107"/>
      <c r="AZ33" s="107"/>
      <c r="BA33" s="107"/>
      <c r="BB33" s="107"/>
      <c r="BC33" s="107"/>
      <c r="BD33" s="108"/>
      <c r="BE33" s="97"/>
      <c r="BF33" s="98"/>
      <c r="BG33" s="98"/>
      <c r="BH33" s="99"/>
      <c r="BI33" s="5"/>
    </row>
    <row r="34" spans="2:61" ht="7.5" customHeight="1">
      <c r="B34" s="4"/>
      <c r="C34" s="31"/>
      <c r="D34" s="32"/>
      <c r="E34" s="32"/>
      <c r="F34" s="32"/>
      <c r="G34" s="32"/>
      <c r="H34" s="32"/>
      <c r="I34" s="32"/>
      <c r="J34" s="32"/>
      <c r="K34" s="32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118"/>
      <c r="AR34" s="119"/>
      <c r="AS34" s="119"/>
      <c r="AT34" s="120"/>
      <c r="AU34" s="109"/>
      <c r="AV34" s="110"/>
      <c r="AW34" s="110"/>
      <c r="AX34" s="110"/>
      <c r="AY34" s="110"/>
      <c r="AZ34" s="110"/>
      <c r="BA34" s="110"/>
      <c r="BB34" s="110"/>
      <c r="BC34" s="110"/>
      <c r="BD34" s="111"/>
      <c r="BE34" s="100"/>
      <c r="BF34" s="101"/>
      <c r="BG34" s="101"/>
      <c r="BH34" s="102"/>
      <c r="BI34" s="5"/>
    </row>
    <row r="35" spans="2:61" ht="7.5" customHeight="1">
      <c r="B35" s="4"/>
      <c r="C35" s="71" t="s">
        <v>26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142"/>
      <c r="T35" s="112" t="s">
        <v>7</v>
      </c>
      <c r="U35" s="113"/>
      <c r="V35" s="113"/>
      <c r="W35" s="114"/>
      <c r="X35" s="103"/>
      <c r="Y35" s="104"/>
      <c r="Z35" s="104"/>
      <c r="AA35" s="104"/>
      <c r="AB35" s="104"/>
      <c r="AC35" s="104"/>
      <c r="AD35" s="104"/>
      <c r="AE35" s="104"/>
      <c r="AF35" s="104"/>
      <c r="AG35" s="104"/>
      <c r="AH35" s="105"/>
      <c r="AI35" s="112" t="s">
        <v>5</v>
      </c>
      <c r="AJ35" s="113"/>
      <c r="AK35" s="114"/>
      <c r="AL35" s="103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5"/>
      <c r="BI35" s="5"/>
    </row>
    <row r="36" spans="2:61" ht="7.5" customHeight="1">
      <c r="B36" s="4"/>
      <c r="C36" s="73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143"/>
      <c r="T36" s="115"/>
      <c r="U36" s="116"/>
      <c r="V36" s="116"/>
      <c r="W36" s="117"/>
      <c r="X36" s="106"/>
      <c r="Y36" s="107"/>
      <c r="Z36" s="107"/>
      <c r="AA36" s="107"/>
      <c r="AB36" s="107"/>
      <c r="AC36" s="107"/>
      <c r="AD36" s="107"/>
      <c r="AE36" s="107"/>
      <c r="AF36" s="107"/>
      <c r="AG36" s="107"/>
      <c r="AH36" s="108"/>
      <c r="AI36" s="115"/>
      <c r="AJ36" s="116"/>
      <c r="AK36" s="117"/>
      <c r="AL36" s="106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8"/>
      <c r="BI36" s="5"/>
    </row>
    <row r="37" spans="2:61" ht="7.5" customHeight="1">
      <c r="B37" s="4"/>
      <c r="C37" s="27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18"/>
      <c r="U37" s="119"/>
      <c r="V37" s="119"/>
      <c r="W37" s="120"/>
      <c r="X37" s="109"/>
      <c r="Y37" s="110"/>
      <c r="Z37" s="110"/>
      <c r="AA37" s="110"/>
      <c r="AB37" s="110"/>
      <c r="AC37" s="110"/>
      <c r="AD37" s="110"/>
      <c r="AE37" s="110"/>
      <c r="AF37" s="110"/>
      <c r="AG37" s="110"/>
      <c r="AH37" s="111"/>
      <c r="AI37" s="118"/>
      <c r="AJ37" s="119"/>
      <c r="AK37" s="120"/>
      <c r="AL37" s="109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1"/>
      <c r="BI37" s="5"/>
    </row>
    <row r="38" spans="2:61" ht="7.5" customHeight="1">
      <c r="B38" s="4"/>
      <c r="C38" s="27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21"/>
      <c r="U38" s="25"/>
      <c r="V38" s="25"/>
      <c r="W38" s="25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25"/>
      <c r="AJ38" s="25"/>
      <c r="AK38" s="25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30"/>
      <c r="BI38" s="5"/>
    </row>
    <row r="39" spans="2:61" ht="7.5" customHeight="1">
      <c r="B39" s="4"/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4"/>
      <c r="U39" s="34"/>
      <c r="V39" s="34"/>
      <c r="W39" s="34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34"/>
      <c r="AJ39" s="34"/>
      <c r="AK39" s="34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9"/>
      <c r="BI39" s="5"/>
    </row>
    <row r="40" spans="2:61" ht="7.5" customHeight="1">
      <c r="B40" s="4"/>
      <c r="C40" s="71" t="s">
        <v>8</v>
      </c>
      <c r="D40" s="72"/>
      <c r="E40" s="72"/>
      <c r="F40" s="72"/>
      <c r="G40" s="72"/>
      <c r="H40" s="72"/>
      <c r="I40" s="72"/>
      <c r="J40" s="72"/>
      <c r="K40" s="72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28"/>
      <c r="BI40" s="5"/>
    </row>
    <row r="41" spans="2:61" ht="7.5" customHeight="1">
      <c r="B41" s="4"/>
      <c r="C41" s="73"/>
      <c r="D41" s="74"/>
      <c r="E41" s="74"/>
      <c r="F41" s="74"/>
      <c r="G41" s="74"/>
      <c r="H41" s="74"/>
      <c r="I41" s="74"/>
      <c r="J41" s="74"/>
      <c r="K41" s="74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28"/>
      <c r="BI41" s="5"/>
    </row>
    <row r="42" spans="2:61" ht="7.5" customHeight="1">
      <c r="B42" s="4"/>
      <c r="C42" s="27"/>
      <c r="D42" s="14"/>
      <c r="E42" s="14"/>
      <c r="F42" s="14"/>
      <c r="G42" s="14"/>
      <c r="H42" s="14"/>
      <c r="I42" s="14"/>
      <c r="J42" s="14"/>
      <c r="K42" s="14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112" t="s">
        <v>7</v>
      </c>
      <c r="AR42" s="113"/>
      <c r="AS42" s="113"/>
      <c r="AT42" s="114"/>
      <c r="AU42" s="103"/>
      <c r="AV42" s="104"/>
      <c r="AW42" s="104"/>
      <c r="AX42" s="104"/>
      <c r="AY42" s="104"/>
      <c r="AZ42" s="104"/>
      <c r="BA42" s="104"/>
      <c r="BB42" s="104"/>
      <c r="BC42" s="104"/>
      <c r="BD42" s="105"/>
      <c r="BE42" s="94"/>
      <c r="BF42" s="95"/>
      <c r="BG42" s="95"/>
      <c r="BH42" s="96"/>
      <c r="BI42" s="5"/>
    </row>
    <row r="43" spans="2:61" ht="7.5" customHeight="1">
      <c r="B43" s="4"/>
      <c r="C43" s="27"/>
      <c r="D43" s="14"/>
      <c r="E43" s="14"/>
      <c r="F43" s="14"/>
      <c r="G43" s="14"/>
      <c r="H43" s="14"/>
      <c r="I43" s="14"/>
      <c r="J43" s="14"/>
      <c r="K43" s="14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115"/>
      <c r="AR43" s="116"/>
      <c r="AS43" s="116"/>
      <c r="AT43" s="117"/>
      <c r="AU43" s="106"/>
      <c r="AV43" s="107"/>
      <c r="AW43" s="107"/>
      <c r="AX43" s="107"/>
      <c r="AY43" s="107"/>
      <c r="AZ43" s="107"/>
      <c r="BA43" s="107"/>
      <c r="BB43" s="107"/>
      <c r="BC43" s="107"/>
      <c r="BD43" s="108"/>
      <c r="BE43" s="97"/>
      <c r="BF43" s="98"/>
      <c r="BG43" s="98"/>
      <c r="BH43" s="99"/>
      <c r="BI43" s="5"/>
    </row>
    <row r="44" spans="2:61" ht="7.5" customHeight="1">
      <c r="B44" s="4"/>
      <c r="C44" s="31"/>
      <c r="D44" s="32"/>
      <c r="E44" s="32"/>
      <c r="F44" s="32"/>
      <c r="G44" s="32"/>
      <c r="H44" s="32"/>
      <c r="I44" s="32"/>
      <c r="J44" s="32"/>
      <c r="K44" s="32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118"/>
      <c r="AR44" s="119"/>
      <c r="AS44" s="119"/>
      <c r="AT44" s="120"/>
      <c r="AU44" s="109"/>
      <c r="AV44" s="110"/>
      <c r="AW44" s="110"/>
      <c r="AX44" s="110"/>
      <c r="AY44" s="110"/>
      <c r="AZ44" s="110"/>
      <c r="BA44" s="110"/>
      <c r="BB44" s="110"/>
      <c r="BC44" s="110"/>
      <c r="BD44" s="111"/>
      <c r="BE44" s="100"/>
      <c r="BF44" s="101"/>
      <c r="BG44" s="101"/>
      <c r="BH44" s="102"/>
      <c r="BI44" s="5"/>
    </row>
    <row r="45" spans="2:61" ht="7.5" customHeight="1">
      <c r="B45" s="4"/>
      <c r="C45" s="71" t="s">
        <v>9</v>
      </c>
      <c r="D45" s="72"/>
      <c r="E45" s="72"/>
      <c r="F45" s="72"/>
      <c r="G45" s="72"/>
      <c r="H45" s="72"/>
      <c r="I45" s="72"/>
      <c r="J45" s="21"/>
      <c r="K45" s="21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22"/>
      <c r="BI45" s="5"/>
    </row>
    <row r="46" spans="2:61" ht="7.5" customHeight="1">
      <c r="B46" s="4"/>
      <c r="C46" s="73"/>
      <c r="D46" s="74"/>
      <c r="E46" s="74"/>
      <c r="F46" s="74"/>
      <c r="G46" s="74"/>
      <c r="H46" s="74"/>
      <c r="I46" s="74"/>
      <c r="J46" s="25"/>
      <c r="K46" s="25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26"/>
      <c r="BI46" s="5"/>
    </row>
    <row r="47" spans="2:61" ht="7.5" customHeight="1">
      <c r="B47" s="4"/>
      <c r="C47" s="27"/>
      <c r="D47" s="14"/>
      <c r="E47" s="14"/>
      <c r="F47" s="14"/>
      <c r="G47" s="14"/>
      <c r="H47" s="14"/>
      <c r="I47" s="14"/>
      <c r="J47" s="25"/>
      <c r="K47" s="25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26"/>
      <c r="BI47" s="5"/>
    </row>
    <row r="48" spans="2:61" ht="7.5" customHeight="1">
      <c r="B48" s="4"/>
      <c r="C48" s="27"/>
      <c r="D48" s="14"/>
      <c r="E48" s="14"/>
      <c r="F48" s="14"/>
      <c r="G48" s="14"/>
      <c r="H48" s="14"/>
      <c r="I48" s="14"/>
      <c r="J48" s="25"/>
      <c r="K48" s="25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26"/>
      <c r="BI48" s="5"/>
    </row>
    <row r="49" spans="2:61" ht="7.5" customHeight="1">
      <c r="B49" s="4"/>
      <c r="C49" s="27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12" t="s">
        <v>5</v>
      </c>
      <c r="AI49" s="113"/>
      <c r="AJ49" s="113"/>
      <c r="AK49" s="114"/>
      <c r="AL49" s="103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5"/>
      <c r="BI49" s="5"/>
    </row>
    <row r="50" spans="2:61" ht="7.5" customHeight="1">
      <c r="B50" s="4"/>
      <c r="C50" s="27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15"/>
      <c r="AI50" s="116"/>
      <c r="AJ50" s="116"/>
      <c r="AK50" s="117"/>
      <c r="AL50" s="106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8"/>
      <c r="BI50" s="5"/>
    </row>
    <row r="51" spans="2:61" ht="7.5" customHeight="1">
      <c r="B51" s="4"/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118"/>
      <c r="AI51" s="119"/>
      <c r="AJ51" s="119"/>
      <c r="AK51" s="120"/>
      <c r="AL51" s="109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1"/>
      <c r="BI51" s="5"/>
    </row>
    <row r="52" spans="2:61" ht="7.5" customHeight="1">
      <c r="B52" s="4"/>
      <c r="C52" s="71" t="s">
        <v>10</v>
      </c>
      <c r="D52" s="72"/>
      <c r="E52" s="72"/>
      <c r="F52" s="72"/>
      <c r="G52" s="72"/>
      <c r="H52" s="72"/>
      <c r="I52" s="72"/>
      <c r="J52" s="72"/>
      <c r="K52" s="72"/>
      <c r="L52" s="72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140"/>
      <c r="BI52" s="5"/>
    </row>
    <row r="53" spans="2:61" ht="7.5" customHeight="1">
      <c r="B53" s="4"/>
      <c r="C53" s="73"/>
      <c r="D53" s="74"/>
      <c r="E53" s="74"/>
      <c r="F53" s="74"/>
      <c r="G53" s="74"/>
      <c r="H53" s="74"/>
      <c r="I53" s="74"/>
      <c r="J53" s="74"/>
      <c r="K53" s="74"/>
      <c r="L53" s="74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141"/>
      <c r="BI53" s="5"/>
    </row>
    <row r="54" spans="2:61" ht="7.5" customHeight="1">
      <c r="B54" s="4"/>
      <c r="C54" s="27"/>
      <c r="D54" s="14"/>
      <c r="E54" s="14"/>
      <c r="F54" s="14"/>
      <c r="G54" s="14"/>
      <c r="H54" s="14"/>
      <c r="I54" s="14"/>
      <c r="J54" s="14"/>
      <c r="K54" s="14"/>
      <c r="L54" s="14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141"/>
      <c r="BI54" s="5"/>
    </row>
    <row r="55" spans="2:61" ht="7.5" customHeight="1">
      <c r="B55" s="4"/>
      <c r="C55" s="27"/>
      <c r="D55" s="14"/>
      <c r="E55" s="14"/>
      <c r="F55" s="14"/>
      <c r="G55" s="14"/>
      <c r="H55" s="14"/>
      <c r="I55" s="14"/>
      <c r="J55" s="14"/>
      <c r="K55" s="14"/>
      <c r="L55" s="14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141"/>
      <c r="BI55" s="5"/>
    </row>
    <row r="56" spans="2:61" ht="7.5" customHeight="1">
      <c r="B56" s="4"/>
      <c r="C56" s="27"/>
      <c r="D56" s="14"/>
      <c r="E56" s="14"/>
      <c r="F56" s="14"/>
      <c r="G56" s="14"/>
      <c r="H56" s="14"/>
      <c r="I56" s="14"/>
      <c r="J56" s="14"/>
      <c r="K56" s="14"/>
      <c r="L56" s="14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141"/>
      <c r="BI56" s="5"/>
    </row>
    <row r="57" spans="2:61" ht="7.5" customHeight="1">
      <c r="B57" s="4"/>
      <c r="C57" s="27"/>
      <c r="D57" s="14"/>
      <c r="E57" s="14"/>
      <c r="F57" s="14"/>
      <c r="G57" s="14"/>
      <c r="H57" s="14"/>
      <c r="I57" s="14"/>
      <c r="J57" s="14"/>
      <c r="K57" s="14"/>
      <c r="L57" s="14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141"/>
      <c r="BI57" s="5"/>
    </row>
    <row r="58" spans="2:61" ht="7.5" customHeight="1">
      <c r="B58" s="4"/>
      <c r="C58" s="27"/>
      <c r="D58" s="14"/>
      <c r="E58" s="14"/>
      <c r="F58" s="14"/>
      <c r="G58" s="14"/>
      <c r="H58" s="14"/>
      <c r="I58" s="14"/>
      <c r="J58" s="14"/>
      <c r="K58" s="14"/>
      <c r="L58" s="14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141"/>
      <c r="BI58" s="5"/>
    </row>
    <row r="59" spans="2:61" ht="7.5" customHeight="1">
      <c r="B59" s="4"/>
      <c r="C59" s="27"/>
      <c r="D59" s="14"/>
      <c r="E59" s="14"/>
      <c r="F59" s="14"/>
      <c r="G59" s="14"/>
      <c r="H59" s="14"/>
      <c r="I59" s="14"/>
      <c r="J59" s="14"/>
      <c r="K59" s="14"/>
      <c r="L59" s="14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141"/>
      <c r="BI59" s="5"/>
    </row>
    <row r="60" spans="2:61" ht="7.5" customHeight="1">
      <c r="B60" s="4"/>
      <c r="C60" s="31"/>
      <c r="D60" s="32"/>
      <c r="E60" s="32"/>
      <c r="F60" s="32"/>
      <c r="G60" s="32"/>
      <c r="H60" s="32"/>
      <c r="I60" s="32"/>
      <c r="J60" s="32"/>
      <c r="K60" s="32"/>
      <c r="L60" s="32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164"/>
      <c r="BI60" s="5"/>
    </row>
    <row r="61" spans="2:61" ht="7.5" customHeight="1">
      <c r="B61" s="4"/>
      <c r="C61" s="144" t="s">
        <v>11</v>
      </c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6"/>
      <c r="P61" s="144" t="s">
        <v>12</v>
      </c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6"/>
      <c r="AC61" s="144" t="s">
        <v>13</v>
      </c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6"/>
      <c r="AP61" s="144" t="s">
        <v>14</v>
      </c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6"/>
      <c r="BC61" s="144" t="s">
        <v>15</v>
      </c>
      <c r="BD61" s="145"/>
      <c r="BE61" s="145"/>
      <c r="BF61" s="145"/>
      <c r="BG61" s="145"/>
      <c r="BH61" s="146"/>
      <c r="BI61" s="5"/>
    </row>
    <row r="62" spans="2:61" ht="7.5" customHeight="1">
      <c r="B62" s="4"/>
      <c r="C62" s="147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9"/>
      <c r="P62" s="147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9"/>
      <c r="AC62" s="147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9"/>
      <c r="AP62" s="147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9"/>
      <c r="BC62" s="147"/>
      <c r="BD62" s="148"/>
      <c r="BE62" s="148"/>
      <c r="BF62" s="148"/>
      <c r="BG62" s="148"/>
      <c r="BH62" s="149"/>
      <c r="BI62" s="5"/>
    </row>
    <row r="63" spans="2:61" ht="7.5" customHeight="1">
      <c r="B63" s="4"/>
      <c r="C63" s="94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6"/>
      <c r="P63" s="94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6"/>
      <c r="AC63" s="94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6"/>
      <c r="AP63" s="94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6"/>
      <c r="BC63" s="94"/>
      <c r="BD63" s="95"/>
      <c r="BE63" s="95"/>
      <c r="BF63" s="95"/>
      <c r="BG63" s="95"/>
      <c r="BH63" s="96"/>
      <c r="BI63" s="5"/>
    </row>
    <row r="64" spans="2:61" ht="7.5" customHeight="1">
      <c r="B64" s="4"/>
      <c r="C64" s="97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9"/>
      <c r="P64" s="97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9"/>
      <c r="AC64" s="97"/>
      <c r="AD64" s="98"/>
      <c r="AE64" s="98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100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2"/>
      <c r="BC64" s="100"/>
      <c r="BD64" s="101"/>
      <c r="BE64" s="101"/>
      <c r="BF64" s="101"/>
      <c r="BG64" s="101"/>
      <c r="BH64" s="102"/>
      <c r="BI64" s="5"/>
    </row>
    <row r="65" spans="2:61" ht="7.5" customHeight="1">
      <c r="B65" s="4"/>
      <c r="C65" s="129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7"/>
      <c r="BI65" s="5"/>
    </row>
    <row r="66" spans="2:61" ht="7.5" customHeight="1">
      <c r="B66" s="4"/>
      <c r="C66" s="163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150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28"/>
      <c r="BI66" s="5"/>
    </row>
    <row r="67" spans="2:61" ht="7.5" customHeight="1">
      <c r="B67" s="4"/>
      <c r="C67" s="163" t="s">
        <v>30</v>
      </c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150"/>
      <c r="AF67" s="87" t="s">
        <v>31</v>
      </c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150"/>
      <c r="BI67" s="5"/>
    </row>
    <row r="68" spans="2:61" ht="7.5" customHeight="1">
      <c r="B68" s="4"/>
      <c r="C68" s="163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150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150"/>
      <c r="BI68" s="5"/>
    </row>
    <row r="69" spans="2:61" ht="7.5" customHeight="1">
      <c r="B69" s="4"/>
      <c r="C69" s="2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30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30"/>
      <c r="BI69" s="5"/>
    </row>
    <row r="70" spans="2:61" ht="7.5" customHeight="1">
      <c r="B70" s="4"/>
      <c r="C70" s="2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30"/>
      <c r="AF70" s="87" t="s">
        <v>32</v>
      </c>
      <c r="AG70" s="87"/>
      <c r="AH70" s="87"/>
      <c r="AI70" s="87"/>
      <c r="AJ70" s="87"/>
      <c r="AK70" s="87"/>
      <c r="AL70" s="87"/>
      <c r="AM70" s="87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30"/>
      <c r="BI70" s="5"/>
    </row>
    <row r="71" spans="2:61" ht="7.5" customHeight="1">
      <c r="B71" s="4"/>
      <c r="C71" s="2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30"/>
      <c r="AF71" s="87"/>
      <c r="AG71" s="87"/>
      <c r="AH71" s="87"/>
      <c r="AI71" s="87"/>
      <c r="AJ71" s="87"/>
      <c r="AK71" s="87"/>
      <c r="AL71" s="87"/>
      <c r="AM71" s="87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30"/>
      <c r="BI71" s="5"/>
    </row>
    <row r="72" spans="2:61" ht="7.5" customHeight="1">
      <c r="B72" s="4"/>
      <c r="C72" s="2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30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30"/>
      <c r="BI72" s="5"/>
    </row>
    <row r="73" spans="2:61" ht="7.5" customHeight="1">
      <c r="B73" s="4"/>
      <c r="C73" s="2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30"/>
      <c r="AF73" s="153" t="s">
        <v>16</v>
      </c>
      <c r="AG73" s="153"/>
      <c r="AH73" s="153"/>
      <c r="AI73" s="153"/>
      <c r="AJ73" s="153"/>
      <c r="AK73" s="15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30"/>
      <c r="BI73" s="5"/>
    </row>
    <row r="74" spans="2:61" ht="7.5" customHeight="1">
      <c r="B74" s="4"/>
      <c r="C74" s="2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30"/>
      <c r="AF74" s="153"/>
      <c r="AG74" s="153"/>
      <c r="AH74" s="153"/>
      <c r="AI74" s="153"/>
      <c r="AJ74" s="153"/>
      <c r="AK74" s="15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30"/>
      <c r="BI74" s="5"/>
    </row>
    <row r="75" spans="2:61" ht="7.5" customHeight="1">
      <c r="B75" s="4"/>
      <c r="C75" s="2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30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30"/>
      <c r="BI75" s="5"/>
    </row>
    <row r="76" spans="2:61" ht="7.5" customHeight="1">
      <c r="B76" s="4"/>
      <c r="C76" s="2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30"/>
      <c r="AF76" s="87" t="s">
        <v>25</v>
      </c>
      <c r="AG76" s="87"/>
      <c r="AH76" s="87"/>
      <c r="AI76" s="87"/>
      <c r="AJ76" s="87"/>
      <c r="AK76" s="87"/>
      <c r="AL76" s="87"/>
      <c r="AM76" s="87"/>
      <c r="AN76" s="87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30"/>
      <c r="BI76" s="5"/>
    </row>
    <row r="77" spans="2:61" ht="7.5" customHeight="1">
      <c r="B77" s="4"/>
      <c r="C77" s="2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30"/>
      <c r="AF77" s="87"/>
      <c r="AG77" s="87"/>
      <c r="AH77" s="87"/>
      <c r="AI77" s="87"/>
      <c r="AJ77" s="87"/>
      <c r="AK77" s="87"/>
      <c r="AL77" s="87"/>
      <c r="AM77" s="87"/>
      <c r="AN77" s="87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30"/>
      <c r="BI77" s="5"/>
    </row>
    <row r="78" spans="2:61" ht="7.5" customHeight="1">
      <c r="B78" s="4"/>
      <c r="C78" s="2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30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30"/>
      <c r="BI78" s="5"/>
    </row>
    <row r="79" spans="2:61" ht="7.5" customHeight="1">
      <c r="B79" s="4"/>
      <c r="C79" s="2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30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30"/>
      <c r="BI79" s="5"/>
    </row>
    <row r="80" spans="2:61" ht="7.5" customHeight="1">
      <c r="B80" s="4"/>
      <c r="C80" s="2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30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30"/>
      <c r="BI80" s="5"/>
    </row>
    <row r="81" spans="2:61" ht="7.5" customHeight="1">
      <c r="B81" s="4"/>
      <c r="C81" s="151" t="s">
        <v>22</v>
      </c>
      <c r="D81" s="152"/>
      <c r="E81" s="152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30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30"/>
      <c r="BI81" s="5"/>
    </row>
    <row r="82" spans="2:61" ht="7.5" customHeight="1">
      <c r="B82" s="4"/>
      <c r="C82" s="151"/>
      <c r="D82" s="152"/>
      <c r="E82" s="152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30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30"/>
      <c r="BI82" s="5"/>
    </row>
    <row r="83" spans="2:61" ht="7.5" customHeight="1">
      <c r="B83" s="4"/>
      <c r="C83" s="17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9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9"/>
      <c r="BI83" s="5"/>
    </row>
    <row r="84" spans="2:61" ht="7.5" customHeight="1">
      <c r="B84" s="4"/>
      <c r="C84" s="129" t="s">
        <v>33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6"/>
      <c r="BI84" s="5"/>
    </row>
    <row r="85" spans="2:61" ht="7.5" customHeight="1">
      <c r="B85" s="4"/>
      <c r="C85" s="131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7"/>
      <c r="BI85" s="5"/>
    </row>
    <row r="86" spans="2:61" ht="7.5" customHeight="1">
      <c r="B86" s="4"/>
      <c r="C86" s="88" t="s">
        <v>17</v>
      </c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90"/>
      <c r="O86" s="88" t="s">
        <v>18</v>
      </c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90"/>
      <c r="AA86" s="154" t="s">
        <v>19</v>
      </c>
      <c r="AB86" s="155"/>
      <c r="AC86" s="155"/>
      <c r="AD86" s="156"/>
      <c r="AE86" s="88" t="s">
        <v>20</v>
      </c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90"/>
      <c r="AR86" s="88" t="s">
        <v>21</v>
      </c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90"/>
      <c r="BI86" s="5"/>
    </row>
    <row r="87" spans="2:61" ht="7.5" customHeight="1">
      <c r="B87" s="4"/>
      <c r="C87" s="151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6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66"/>
      <c r="AA87" s="157"/>
      <c r="AB87" s="158"/>
      <c r="AC87" s="158"/>
      <c r="AD87" s="159"/>
      <c r="AE87" s="151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66"/>
      <c r="AR87" s="151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66"/>
      <c r="BI87" s="5"/>
    </row>
    <row r="88" spans="2:61" ht="7.5" customHeight="1">
      <c r="B88" s="4"/>
      <c r="C88" s="91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3"/>
      <c r="O88" s="91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3"/>
      <c r="AA88" s="160"/>
      <c r="AB88" s="161"/>
      <c r="AC88" s="161"/>
      <c r="AD88" s="162"/>
      <c r="AE88" s="91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3"/>
      <c r="AR88" s="91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3"/>
      <c r="BI88" s="5"/>
    </row>
    <row r="89" spans="2:61" ht="7.5" customHeight="1">
      <c r="B89" s="4"/>
      <c r="C89" s="88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90"/>
      <c r="O89" s="88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90"/>
      <c r="AA89" s="154"/>
      <c r="AB89" s="155"/>
      <c r="AC89" s="155"/>
      <c r="AD89" s="156"/>
      <c r="AE89" s="88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90"/>
      <c r="AR89" s="88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90"/>
      <c r="BI89" s="5"/>
    </row>
    <row r="90" spans="2:61" ht="7.5" customHeight="1">
      <c r="B90" s="4"/>
      <c r="C90" s="91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3"/>
      <c r="O90" s="91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3"/>
      <c r="AA90" s="160"/>
      <c r="AB90" s="161"/>
      <c r="AC90" s="161"/>
      <c r="AD90" s="162"/>
      <c r="AE90" s="91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3"/>
      <c r="AR90" s="91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3"/>
      <c r="BI90" s="5"/>
    </row>
    <row r="91" spans="2:61" ht="7.5" customHeight="1">
      <c r="B91" s="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5"/>
    </row>
    <row r="92" spans="2:61" ht="7.5" customHeight="1">
      <c r="B92" s="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5"/>
    </row>
    <row r="93" spans="2:61" ht="7.5" customHeight="1">
      <c r="B93" s="4"/>
      <c r="C93" s="24" t="s">
        <v>34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24" t="s">
        <v>23</v>
      </c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5"/>
    </row>
    <row r="94" spans="2:61" ht="7.5" customHeight="1">
      <c r="B94" s="4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3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5"/>
    </row>
    <row r="95" spans="2:61" ht="7.5" customHeight="1">
      <c r="B95" s="4"/>
      <c r="C95" s="38" t="s">
        <v>35</v>
      </c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 t="s">
        <v>24</v>
      </c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5"/>
    </row>
    <row r="96" spans="2:61" ht="7.5" customHeight="1">
      <c r="B96" s="4"/>
      <c r="C96" s="38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5"/>
    </row>
    <row r="97" spans="2:61" ht="7.5" customHeight="1">
      <c r="B97" s="4"/>
      <c r="C97" s="14" t="s">
        <v>36</v>
      </c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 t="s">
        <v>25</v>
      </c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5"/>
    </row>
    <row r="98" spans="2:61" ht="7.5" customHeight="1">
      <c r="B98" s="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5"/>
    </row>
    <row r="99" spans="2:61" ht="7.5" customHeight="1">
      <c r="B99" s="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5"/>
    </row>
    <row r="100" spans="2:61" ht="7.5" customHeight="1">
      <c r="B100" s="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5"/>
    </row>
    <row r="101" spans="2:61" ht="7.5" customHeight="1">
      <c r="B101" s="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5"/>
    </row>
    <row r="102" spans="2:61" ht="7.5" customHeight="1">
      <c r="B102" s="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5"/>
    </row>
    <row r="103" spans="2:61" ht="7.5" customHeight="1">
      <c r="B103" s="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5"/>
    </row>
    <row r="104" spans="2:61" ht="7.5" customHeight="1">
      <c r="B104" s="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5"/>
    </row>
    <row r="105" spans="2:61" s="9" customFormat="1" ht="7.5" customHeight="1">
      <c r="B105" s="7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8"/>
    </row>
    <row r="106" spans="2:61" s="9" customFormat="1" ht="7.5" customHeight="1">
      <c r="B106" s="7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8"/>
    </row>
    <row r="107" spans="2:61" s="9" customFormat="1" ht="7.5" customHeight="1">
      <c r="B107" s="7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8"/>
    </row>
    <row r="108" spans="2:61" s="9" customFormat="1" ht="7.5" customHeight="1">
      <c r="B108" s="7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8"/>
    </row>
    <row r="109" spans="2:61" s="9" customFormat="1" ht="7.5" customHeight="1">
      <c r="B109" s="7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8"/>
    </row>
    <row r="110" spans="2:61" s="9" customFormat="1" ht="7.5" customHeight="1">
      <c r="B110" s="7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8"/>
    </row>
    <row r="111" spans="2:61" ht="7.5" customHeight="1" thickBot="1"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2"/>
    </row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</sheetData>
  <sheetProtection sheet="1" objects="1" scenarios="1"/>
  <mergeCells count="74">
    <mergeCell ref="AE86:AQ88"/>
    <mergeCell ref="AR86:BH88"/>
    <mergeCell ref="C89:N90"/>
    <mergeCell ref="O89:Z90"/>
    <mergeCell ref="AA89:AD90"/>
    <mergeCell ref="AE89:AQ90"/>
    <mergeCell ref="AR89:BH90"/>
    <mergeCell ref="C86:N88"/>
    <mergeCell ref="O86:Z88"/>
    <mergeCell ref="AA86:AD88"/>
    <mergeCell ref="C67:AE68"/>
    <mergeCell ref="C52:L53"/>
    <mergeCell ref="M52:BH60"/>
    <mergeCell ref="C65:AE66"/>
    <mergeCell ref="P63:AB64"/>
    <mergeCell ref="AC63:AO64"/>
    <mergeCell ref="AP63:BB64"/>
    <mergeCell ref="BC63:BH64"/>
    <mergeCell ref="C61:O62"/>
    <mergeCell ref="P61:AB62"/>
    <mergeCell ref="C84:BH85"/>
    <mergeCell ref="AF67:BH68"/>
    <mergeCell ref="AF70:AM71"/>
    <mergeCell ref="BC61:BH62"/>
    <mergeCell ref="C63:O64"/>
    <mergeCell ref="AC61:AO62"/>
    <mergeCell ref="AP61:BB62"/>
    <mergeCell ref="C81:E82"/>
    <mergeCell ref="AF73:AK74"/>
    <mergeCell ref="C45:I46"/>
    <mergeCell ref="AL49:BH51"/>
    <mergeCell ref="AH49:AK51"/>
    <mergeCell ref="L45:BG48"/>
    <mergeCell ref="T35:W37"/>
    <mergeCell ref="C35:S36"/>
    <mergeCell ref="AL35:BH37"/>
    <mergeCell ref="AI35:AK37"/>
    <mergeCell ref="X35:AH37"/>
    <mergeCell ref="L23:BH26"/>
    <mergeCell ref="C40:K41"/>
    <mergeCell ref="AQ42:AT44"/>
    <mergeCell ref="AU42:BD44"/>
    <mergeCell ref="BE42:BH44"/>
    <mergeCell ref="L40:AP44"/>
    <mergeCell ref="B1:BI1"/>
    <mergeCell ref="C12:T13"/>
    <mergeCell ref="U12:V13"/>
    <mergeCell ref="W12:AM13"/>
    <mergeCell ref="AN12:AO13"/>
    <mergeCell ref="AP12:BF13"/>
    <mergeCell ref="AY3:BH3"/>
    <mergeCell ref="W4:BH4"/>
    <mergeCell ref="BG12:BH13"/>
    <mergeCell ref="W5:BH8"/>
    <mergeCell ref="BD10:BH11"/>
    <mergeCell ref="BE32:BH34"/>
    <mergeCell ref="AU32:BD34"/>
    <mergeCell ref="AQ32:AT34"/>
    <mergeCell ref="L14:BH19"/>
    <mergeCell ref="C10:O11"/>
    <mergeCell ref="P10:AR11"/>
    <mergeCell ref="AS10:AU11"/>
    <mergeCell ref="AV10:BC11"/>
    <mergeCell ref="AL27:BH29"/>
    <mergeCell ref="C14:J15"/>
    <mergeCell ref="C30:K31"/>
    <mergeCell ref="L30:AP34"/>
    <mergeCell ref="AU20:BH22"/>
    <mergeCell ref="C23:I24"/>
    <mergeCell ref="AF76:AN77"/>
    <mergeCell ref="AI27:AK29"/>
    <mergeCell ref="AH20:AK22"/>
    <mergeCell ref="AL20:AO22"/>
    <mergeCell ref="AP20:AT22"/>
  </mergeCells>
  <printOptions horizontalCentered="1"/>
  <pageMargins left="0.7480314960629921" right="0.35433070866141736" top="0.3937007874015748" bottom="0.3937007874015748" header="0.1968503937007874" footer="0.1968503937007874"/>
  <pageSetup horizontalDpi="300" verticalDpi="300" orientation="portrait" paperSize="9" scale="94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7.00390625" style="39" customWidth="1"/>
    <col min="2" max="2" width="9.00390625" style="39" customWidth="1"/>
    <col min="3" max="3" width="6.625" style="39" customWidth="1"/>
    <col min="4" max="4" width="13.625" style="39" customWidth="1"/>
    <col min="5" max="5" width="23.00390625" style="39" customWidth="1"/>
    <col min="6" max="6" width="9.375" style="39" customWidth="1"/>
    <col min="7" max="7" width="9.125" style="39" customWidth="1"/>
    <col min="8" max="8" width="13.25390625" style="53" customWidth="1"/>
    <col min="9" max="9" width="10.125" style="39" bestFit="1" customWidth="1"/>
    <col min="10" max="12" width="9.125" style="39" customWidth="1"/>
    <col min="13" max="13" width="16.875" style="39" customWidth="1"/>
    <col min="14" max="16" width="9.125" style="39" customWidth="1"/>
    <col min="17" max="17" width="15.375" style="39" bestFit="1" customWidth="1"/>
    <col min="18" max="16384" width="9.125" style="39" customWidth="1"/>
  </cols>
  <sheetData>
    <row r="1" spans="2:8" ht="15.75">
      <c r="B1" s="40"/>
      <c r="C1" s="40"/>
      <c r="D1" s="40"/>
      <c r="E1" s="41">
        <f>'Действ. с 01.05.2006 г.'!AU20</f>
        <v>0</v>
      </c>
      <c r="H1" s="42"/>
    </row>
    <row r="2" spans="1:19" ht="15.75">
      <c r="A2" s="43" t="s">
        <v>41</v>
      </c>
      <c r="B2" s="44" t="str">
        <f>SUBSTITUTE(B4,F8,F9,1)</f>
        <v>Ноль белорусских рублей </v>
      </c>
      <c r="E2" s="45"/>
      <c r="H2" s="46"/>
      <c r="I2" s="47"/>
      <c r="J2" s="46"/>
      <c r="K2" s="46"/>
      <c r="L2" s="46"/>
      <c r="M2" s="48" t="s">
        <v>42</v>
      </c>
      <c r="N2" s="167">
        <f ca="1">TODAY()</f>
        <v>44272</v>
      </c>
      <c r="O2" s="167"/>
      <c r="P2" s="47">
        <f>DAY(N2)</f>
        <v>17</v>
      </c>
      <c r="Q2" s="49" t="str">
        <f>IF(Q3&gt;7,S2,S3)</f>
        <v>марта</v>
      </c>
      <c r="R2" s="48">
        <f>YEAR(N2)</f>
        <v>2021</v>
      </c>
      <c r="S2" s="46" t="str">
        <f>IF(Q3=8,"августа",IF(Q3=9,"сентября",IF(Q3=10,"октября",IF(Q3=11,"ноября",IF(Q3=12,"декабря","не отсюда")))))</f>
        <v>не отсюда</v>
      </c>
    </row>
    <row r="3" spans="1:19" ht="12.75">
      <c r="A3" s="43" t="s">
        <v>43</v>
      </c>
      <c r="B3" s="50" t="str">
        <f>SUBSTITUTE(B5,F8,F9,1)</f>
        <v>Ноль белорусских рублей </v>
      </c>
      <c r="H3" s="46"/>
      <c r="I3" s="46"/>
      <c r="J3" s="46"/>
      <c r="K3" s="168" t="str">
        <f>CONCATENATE(" «  ",P2,"  »  ",Q2,"  ",R2," г.")</f>
        <v> «  17  »  марта  2021 г.</v>
      </c>
      <c r="L3" s="168"/>
      <c r="M3" s="168"/>
      <c r="N3" s="51"/>
      <c r="O3" s="51"/>
      <c r="P3" s="46"/>
      <c r="Q3" s="49">
        <f>MONTH(N2)</f>
        <v>3</v>
      </c>
      <c r="R3" s="46"/>
      <c r="S3" s="46" t="str">
        <f>IF(Q3=1,"января",IF(Q3=2,"февраля",IF(Q3=3,"марта",IF(Q3=4,"апреля",IF(Q3=5,"мая",IF(Q3=6,"июня",IF(Q3=7,"июля","брать не отсюда")))))))</f>
        <v>марта</v>
      </c>
    </row>
    <row r="4" spans="1:2" ht="12.75">
      <c r="A4" s="52" t="s">
        <v>44</v>
      </c>
      <c r="B4" s="50" t="str">
        <f>CONCATENATE(A7,A8,A9,A10)</f>
        <v>ноль белорусских рублей </v>
      </c>
    </row>
    <row r="5" spans="1:10" s="50" customFormat="1" ht="12.75">
      <c r="A5" s="52" t="s">
        <v>45</v>
      </c>
      <c r="B5" s="50" t="str">
        <f>CONCATENATE(A7,A8,A9,A10,A11,B7,B8,C8)</f>
        <v>ноль белорусских рублей </v>
      </c>
      <c r="C5" s="39"/>
      <c r="D5" s="39"/>
      <c r="E5" s="39"/>
      <c r="H5" s="54"/>
      <c r="I5" s="54"/>
      <c r="J5" s="54"/>
    </row>
    <row r="6" spans="4:10" ht="12.75" customHeight="1">
      <c r="D6" s="53"/>
      <c r="H6" s="54"/>
      <c r="I6" s="54"/>
      <c r="J6" s="54"/>
    </row>
    <row r="7" spans="1:10" ht="12.75" customHeight="1">
      <c r="A7" s="55">
        <f>CONCATENATE(IF(B14=0,"",E14),IF(B15=0,"",IF(C16&lt;20,IF(C16&lt;16,IF(C16&lt;10,E15,D16),F16),E15)),IF(B16=0,"",IF(NOT(B15=1),E16,"")),F17)</f>
      </c>
      <c r="D7" s="53"/>
      <c r="F7" s="56">
        <f>CODE(B5)</f>
        <v>237</v>
      </c>
      <c r="G7" s="55"/>
      <c r="H7" s="54"/>
      <c r="I7" s="54"/>
      <c r="J7" s="54"/>
    </row>
    <row r="8" spans="1:17" ht="12.75" customHeight="1">
      <c r="A8" s="55">
        <f>CONCATENATE(IF(B18=0,"",E18),IF(B19=0,"",IF(C20&lt;20,IF(C20&lt;16,IF(C20&lt;10,E19,D20),F20),E19)),IF(B20=0,"",IF(NOT(B19=1),E20,"")),F21)</f>
      </c>
      <c r="B8" s="57"/>
      <c r="D8" s="58"/>
      <c r="F8" s="56" t="str">
        <f>CHAR(F7)</f>
        <v>н</v>
      </c>
      <c r="G8" s="55"/>
      <c r="H8" s="54"/>
      <c r="I8" s="54"/>
      <c r="J8" s="54"/>
      <c r="Q8" s="59"/>
    </row>
    <row r="9" spans="1:10" s="55" customFormat="1" ht="12.75" customHeight="1">
      <c r="A9" s="55">
        <f>CONCATENATE(IF(B22=0,"",E22),IF(B23=0,"",IF(C24&lt;20,IF(C24&lt;16,IF(C24&lt;10,E23,D24),F24),E23)),IF(B24=0,"",IF(NOT(B23=1),E24,"")),F25)</f>
      </c>
      <c r="D9" s="54"/>
      <c r="E9" s="60"/>
      <c r="F9" s="56" t="str">
        <f>PROPER(F8)</f>
        <v>Н</v>
      </c>
      <c r="H9" s="54"/>
      <c r="I9" s="54"/>
      <c r="J9" s="54"/>
    </row>
    <row r="10" spans="1:10" s="55" customFormat="1" ht="12.75" customHeight="1">
      <c r="A10" s="55" t="str">
        <f>CONCATENATE(IF(B26=0,"",E26),IF(B27=0,"",IF(C28&lt;20,IF(C28&lt;16,IF(C28&lt;10,E27,D28),F28),E27)),IF(B28=0,"",IF(NOT(B27=1),E28,"")),F29)</f>
        <v>ноль белорусских рублей </v>
      </c>
      <c r="D10" s="54"/>
      <c r="E10" s="60"/>
      <c r="H10" s="54"/>
      <c r="I10" s="54"/>
      <c r="J10" s="54"/>
    </row>
    <row r="11" spans="1:13" s="55" customFormat="1" ht="12.75">
      <c r="A11" s="61"/>
      <c r="D11" s="54"/>
      <c r="E11" s="60"/>
      <c r="M11" s="62"/>
    </row>
    <row r="12" spans="1:13" s="55" customFormat="1" ht="12.75">
      <c r="A12" s="61"/>
      <c r="E12" s="63">
        <f>TRUNC(E1)</f>
        <v>0</v>
      </c>
      <c r="F12" s="55" t="s">
        <v>84</v>
      </c>
      <c r="H12" s="54"/>
      <c r="M12" s="64"/>
    </row>
    <row r="13" spans="1:8" s="55" customFormat="1" ht="12.75">
      <c r="A13" s="65">
        <f>TRUNC(A14/10)</f>
        <v>0</v>
      </c>
      <c r="B13" s="54"/>
      <c r="H13" s="54"/>
    </row>
    <row r="14" spans="1:8" s="55" customFormat="1" ht="12.75">
      <c r="A14" s="65">
        <f>TRUNC(A15/10)</f>
        <v>0</v>
      </c>
      <c r="B14" s="54">
        <f>TRUNC(RIGHT(A14))</f>
        <v>0</v>
      </c>
      <c r="C14" s="55">
        <f>B14</f>
        <v>0</v>
      </c>
      <c r="E14" s="66" t="str">
        <f>IF(B14=1,E42,IF(B14=2,G34,IF(B14=3,G35,IF(B14=4,G36,IF(B14=5,G37,IF(B14=6,G38,IF(B14=7,G39,IF(B14=8,G40,G41))))))))</f>
        <v>девятьсот </v>
      </c>
      <c r="H14" s="54"/>
    </row>
    <row r="15" spans="1:8" s="55" customFormat="1" ht="12.75">
      <c r="A15" s="65">
        <f>TRUNC(A16/10)</f>
        <v>0</v>
      </c>
      <c r="B15" s="54">
        <f>TRUNC(RIGHT(A15))</f>
        <v>0</v>
      </c>
      <c r="C15" s="55">
        <f>IF(B15=1,"",B15)</f>
        <v>0</v>
      </c>
      <c r="E15" s="67">
        <f>IF(OR(C15=0,B15=1),"",IF(B15=2,E34,IF(B15=3,E35,IF(B15=4,E36,IF(B15=5,E37,IF(B15=6,E38,IF(B15=7,E39,IF(B15=8,E40,E41))))))))</f>
      </c>
      <c r="H15" s="54"/>
    </row>
    <row r="16" spans="1:8" s="55" customFormat="1" ht="12.75">
      <c r="A16" s="65">
        <f>TRUNC(A18/10)</f>
        <v>0</v>
      </c>
      <c r="B16" s="54">
        <f>TRUNC(RIGHT(A16))</f>
        <v>0</v>
      </c>
      <c r="C16" s="55">
        <f>IF(B15=1,B16+10,IF(B16=0,0,B16))</f>
        <v>0</v>
      </c>
      <c r="D16" s="55">
        <f>IF(AND(C16&gt;9,C16&lt;16),IF(C16=10,D33,IF(C16=11,D34,IF(C16=12,D35,IF(C16=13,D36,IF(C16=14,D37,IF(C16=15,D38,)))))),"")</f>
      </c>
      <c r="E16" s="67" t="str">
        <f>IF(B16=1,A33,IF(B16=2,A34,IF(B16=3,A35,IF(B16=4,A36,IF(B16=5,A37,IF(B16=6,A38,IF(B16=7,A39,IF(B16=8,A40,A41))))))))</f>
        <v>девять </v>
      </c>
      <c r="F16" s="55">
        <f>IF(AND(C16&gt;15,C16&lt;20),IF(C16=16,D39,IF(C16=17,D40,IF(C16=18,D41,IF(C16=19,D42,)))),"")</f>
      </c>
      <c r="H16" s="54"/>
    </row>
    <row r="17" spans="1:8" s="55" customFormat="1" ht="12.75">
      <c r="A17" s="65"/>
      <c r="B17" s="54"/>
      <c r="D17" s="54"/>
      <c r="E17" s="55">
        <f>B16+B15*10+B14*100</f>
        <v>0</v>
      </c>
      <c r="F17" s="55">
        <f>IF(E17=0,"",IF(B15=1,"миллиардов ",IF(B16=1,"милиард ",IF(OR(B16=2,B16=3,B16=4),"миллиарда ","милиардов "))))</f>
      </c>
      <c r="H17" s="54"/>
    </row>
    <row r="18" spans="1:8" s="55" customFormat="1" ht="12.75">
      <c r="A18" s="65">
        <f>TRUNC(A19/10)</f>
        <v>0</v>
      </c>
      <c r="B18" s="54">
        <f>TRUNC(RIGHT(A18))</f>
        <v>0</v>
      </c>
      <c r="C18" s="55">
        <f>B18</f>
        <v>0</v>
      </c>
      <c r="E18" s="66" t="str">
        <f>IF(B18=1,E42,IF(B18=2,G34,IF(B18=3,G35,IF(B18=4,G36,IF(B18=5,G37,IF(B18=6,G38,IF(B18=7,G39,IF(B18=8,G40,G41))))))))</f>
        <v>девятьсот </v>
      </c>
      <c r="H18" s="54"/>
    </row>
    <row r="19" spans="1:6" ht="12.75">
      <c r="A19" s="65">
        <f>TRUNC(A20/10)</f>
        <v>0</v>
      </c>
      <c r="B19" s="54">
        <f>TRUNC(RIGHT(A19))</f>
        <v>0</v>
      </c>
      <c r="C19" s="55">
        <f>IF(B19=1,"",B19)</f>
        <v>0</v>
      </c>
      <c r="D19" s="55"/>
      <c r="E19" s="67">
        <f>IF(OR(C19=0,B19=1),"",IF(B19=2,E34,IF(B19=3,E35,IF(B19=4,E36,IF(B19=5,E37,IF(B19=6,E38,IF(B19=7,E39,IF(B19=8,E40,E41))))))))</f>
      </c>
      <c r="F19" s="55"/>
    </row>
    <row r="20" spans="1:6" s="55" customFormat="1" ht="12.75">
      <c r="A20" s="65">
        <f>TRUNC(A22/10)</f>
        <v>0</v>
      </c>
      <c r="B20" s="54">
        <f>TRUNC(RIGHT(A20))</f>
        <v>0</v>
      </c>
      <c r="C20" s="55">
        <f>IF(B19=1,B20+10,IF(B20=0,0,B20))</f>
        <v>0</v>
      </c>
      <c r="D20" s="55">
        <f>IF(AND(C20&gt;9,C20&lt;16),IF(C20=10,D33,IF(C20=11,D34,IF(C20=12,D35,IF(C20=13,D36,IF(C20=14,D37,IF(C20=15,D38,)))))),"")</f>
      </c>
      <c r="E20" s="67" t="str">
        <f>IF(B20=1,A33,IF(B20=2,A34,IF(B20=3,A35,IF(B20=4,A36,IF(B20=5,A37,IF(B20=6,A38,IF(B20=7,A39,IF(B20=8,A40,A41))))))))</f>
        <v>девять </v>
      </c>
      <c r="F20" s="55">
        <f>IF(AND(C20&gt;15,C20&lt;20),IF(C20=16,D39,IF(C20=17,D40,IF(C20=18,D41,IF(C20=19,D42,)))),"")</f>
      </c>
    </row>
    <row r="21" spans="1:6" s="55" customFormat="1" ht="12.75">
      <c r="A21" s="65"/>
      <c r="B21" s="54"/>
      <c r="E21" s="55">
        <f>B20+B19*10+B18*100</f>
        <v>0</v>
      </c>
      <c r="F21" s="55">
        <f>IF(E21=0,"",IF(B19=1,"миллионов ",IF(B20=1,"миллион ",IF(OR(B20=2,B20=3,B20=4),"миллиона ","миллионов "))))</f>
      </c>
    </row>
    <row r="22" spans="1:9" s="55" customFormat="1" ht="12.75">
      <c r="A22" s="65">
        <f>TRUNC(A23/10)</f>
        <v>0</v>
      </c>
      <c r="B22" s="54">
        <f>TRUNC(RIGHT(A22))</f>
        <v>0</v>
      </c>
      <c r="C22" s="55">
        <f>B22</f>
        <v>0</v>
      </c>
      <c r="E22" s="66" t="str">
        <f>IF(B22=1,E42,IF(B22=2,G34,IF(B22=3,G35,IF(B22=4,G36,IF(B22=5,G37,IF(B22=6,G38,IF(B22=7,G39,IF(B22=8,G40,G41))))))))</f>
        <v>девятьсот </v>
      </c>
      <c r="I22" s="62"/>
    </row>
    <row r="23" spans="1:5" s="55" customFormat="1" ht="12.75">
      <c r="A23" s="65">
        <f>TRUNC(A24/10)</f>
        <v>0</v>
      </c>
      <c r="B23" s="54">
        <f>TRUNC(RIGHT(A23))</f>
        <v>0</v>
      </c>
      <c r="C23" s="55">
        <f>IF(B23=1,"",B23)</f>
        <v>0</v>
      </c>
      <c r="E23" s="67">
        <f>IF(OR(C23=0,B23=1),"",IF(B23=2,E34,IF(B23=3,E35,IF(B23=4,E36,IF(B23=5,E37,IF(B23=6,E38,IF(B23=7,E39,IF(B23=8,E40,E41))))))))</f>
      </c>
    </row>
    <row r="24" spans="1:6" s="55" customFormat="1" ht="12.75">
      <c r="A24" s="65">
        <f>TRUNC(A26/10)</f>
        <v>0</v>
      </c>
      <c r="B24" s="54">
        <f>TRUNC(RIGHT(A24))</f>
        <v>0</v>
      </c>
      <c r="C24" s="55">
        <f>IF(B23=1,B24+10,IF(B24=0,0,B24))</f>
        <v>0</v>
      </c>
      <c r="D24" s="55">
        <f>IF(AND(C24&gt;9,C24&lt;16),IF(C24=10,D33,IF(C24=11,D34,IF(C24=12,D35,IF(C24=13,D36,IF(C24=14,D37,IF(C24=15,D38,)))))),"")</f>
      </c>
      <c r="E24" s="67" t="str">
        <f>IF(B24=1,B33,IF(B24=2,B34,IF(B24=3,A35,IF(B24=4,A36,IF(B24=5,A37,IF(B24=6,A38,IF(B24=7,A39,IF(B24=8,A40,A41))))))))</f>
        <v>девять </v>
      </c>
      <c r="F24" s="55">
        <f>IF(AND(C24&gt;15,C24&lt;20),IF(C24=16,D39,IF(C24=17,D40,IF(C24=18,D41,IF(C24=19,D42,)))),"")</f>
      </c>
    </row>
    <row r="25" spans="1:6" s="55" customFormat="1" ht="12.75">
      <c r="A25" s="65"/>
      <c r="B25" s="54"/>
      <c r="E25" s="67">
        <f>B22*100+B23*10+B24</f>
        <v>0</v>
      </c>
      <c r="F25" s="55">
        <f>IF(E25=0,"",IF(B23=1,"тысяч ",IF(B24=1,"тысяча ",IF(OR(B24=2,B24=3,B24=4),"тысячи ","тысяч "))))</f>
      </c>
    </row>
    <row r="26" spans="1:5" s="55" customFormat="1" ht="12.75">
      <c r="A26" s="65">
        <f>TRUNC(A27/10)</f>
        <v>0</v>
      </c>
      <c r="B26" s="54">
        <f>TRUNC(RIGHT(A26))</f>
        <v>0</v>
      </c>
      <c r="C26" s="55">
        <f>B26</f>
        <v>0</v>
      </c>
      <c r="E26" s="66" t="str">
        <f>IF(B26=1,E42,IF(B26=2,G34,IF(B26=3,G35,IF(B26=4,G36,IF(B26=5,G37,IF(B26=6,G38,IF(B26=7,G39,IF(B26=8,G40,G41))))))))</f>
        <v>девятьсот </v>
      </c>
    </row>
    <row r="27" spans="1:7" s="55" customFormat="1" ht="12.75">
      <c r="A27" s="65">
        <f>TRUNC(A28/10)</f>
        <v>0</v>
      </c>
      <c r="B27" s="68">
        <f>TRUNC(RIGHT(A27))</f>
        <v>0</v>
      </c>
      <c r="C27" s="55">
        <f>IF(B27=1,"",B27)</f>
        <v>0</v>
      </c>
      <c r="E27" s="67">
        <f>IF(OR(C27=0,B27=1),"",IF(C27=2,E34,IF(C27=3,E35,IF(C27=4,E36,IF(C27=5,E37,IF(C27=6,E38,IF(C27=7,E39,IF(C27=8,E40,E41))))))))</f>
      </c>
      <c r="G27" s="54"/>
    </row>
    <row r="28" spans="1:7" s="55" customFormat="1" ht="12.75">
      <c r="A28" s="65">
        <f>E12</f>
        <v>0</v>
      </c>
      <c r="B28" s="54">
        <f>TRUNC(RIGHT(A28))</f>
        <v>0</v>
      </c>
      <c r="C28" s="55">
        <f>IF(B27=1,B28+10,IF(B28=0,0,B28))</f>
        <v>0</v>
      </c>
      <c r="D28" s="55">
        <f>IF(AND(C28&gt;9,C28&lt;16),IF(C28=10,D33,IF(C28=11,D34,IF(C28=12,D35,IF(C28=13,D36,IF(C28=14,D37,IF(C28=15,D38,)))))),"")</f>
      </c>
      <c r="E28" s="67" t="str">
        <f>IF(B28=1,A33,IF(B28=2,A34,IF(B28=3,A35,IF(B28=4,A36,IF(B28=5,A37,IF(B28=6,A38,IF(B28=7,A39,IF(B28=8,A40,A41))))))))</f>
        <v>девять </v>
      </c>
      <c r="F28" s="55">
        <f>IF(AND(C28&gt;15,C28&lt;20),IF(C28=16,D39,IF(C28=17,D40,IF(C28=18,D41,IF(C28=19,D42,)))),"")</f>
      </c>
      <c r="G28" s="54"/>
    </row>
    <row r="29" spans="1:7" s="55" customFormat="1" ht="12.75">
      <c r="A29" s="61"/>
      <c r="B29" s="68"/>
      <c r="C29" s="54"/>
      <c r="E29" s="67">
        <f>B26*100+B27*10+B28</f>
        <v>0</v>
      </c>
      <c r="F29" s="55" t="str">
        <f>IF(E29+E25+E21+E17=0,"ноль белорусских рублей ",IF(C28=1,"белоруский рубль ",IF(OR(C28=2,C28=3,C28=4),"белорусских рубля ","белорусских рублей ")))</f>
        <v>ноль белорусских рублей </v>
      </c>
      <c r="G29" s="54"/>
    </row>
    <row r="30" spans="1:8" s="55" customFormat="1" ht="12.75">
      <c r="A30" s="69">
        <f>ROUND(100*(E1-E12),0)</f>
        <v>0</v>
      </c>
      <c r="C30" s="54">
        <f>TRUNC(A30/10)</f>
        <v>0</v>
      </c>
      <c r="E30" s="67">
        <f>IF(OR(C30=1,C30=0),"",IF(C30=2,E34,IF(C30=3,E35,IF(C30=4,E36,IF(C30=5,E37,IF(C30=6,E38,IF(C30=7,E39,IF(C30=8,E40,E41))))))))</f>
      </c>
      <c r="H30" s="54"/>
    </row>
    <row r="31" spans="3:8" s="55" customFormat="1" ht="12.75">
      <c r="C31" s="54">
        <f>TRUNC(A30-C30*10)</f>
        <v>0</v>
      </c>
      <c r="E31" s="67" t="str">
        <f>IF(C31=1,B33,IF(C31=2,B34,IF(C31=3,A35,IF(C31=4,A36,IF(C31=5,A37,IF(C31=6,A38,IF(C31=7,A39,IF(C31=8,A40,A41))))))))</f>
        <v>девять </v>
      </c>
      <c r="H31" s="54"/>
    </row>
    <row r="32" s="55" customFormat="1" ht="12.75">
      <c r="H32" s="54"/>
    </row>
    <row r="33" spans="1:8" s="55" customFormat="1" ht="12.75">
      <c r="A33" s="55" t="s">
        <v>46</v>
      </c>
      <c r="B33" s="55" t="s">
        <v>47</v>
      </c>
      <c r="D33" s="55" t="s">
        <v>48</v>
      </c>
      <c r="H33" s="54"/>
    </row>
    <row r="34" spans="1:7" s="55" customFormat="1" ht="12.75">
      <c r="A34" s="55" t="s">
        <v>49</v>
      </c>
      <c r="B34" s="55" t="s">
        <v>50</v>
      </c>
      <c r="D34" s="55" t="s">
        <v>51</v>
      </c>
      <c r="E34" s="55" t="s">
        <v>52</v>
      </c>
      <c r="G34" s="55" t="s">
        <v>53</v>
      </c>
    </row>
    <row r="35" spans="1:7" s="55" customFormat="1" ht="12.75">
      <c r="A35" s="55" t="s">
        <v>54</v>
      </c>
      <c r="D35" s="55" t="s">
        <v>55</v>
      </c>
      <c r="E35" s="55" t="s">
        <v>56</v>
      </c>
      <c r="G35" s="55" t="s">
        <v>57</v>
      </c>
    </row>
    <row r="36" spans="1:7" s="55" customFormat="1" ht="12.75">
      <c r="A36" s="55" t="s">
        <v>58</v>
      </c>
      <c r="D36" s="55" t="s">
        <v>59</v>
      </c>
      <c r="E36" s="55" t="s">
        <v>60</v>
      </c>
      <c r="G36" s="55" t="s">
        <v>61</v>
      </c>
    </row>
    <row r="37" spans="1:7" s="55" customFormat="1" ht="12.75">
      <c r="A37" s="55" t="s">
        <v>62</v>
      </c>
      <c r="D37" s="55" t="s">
        <v>63</v>
      </c>
      <c r="E37" s="55" t="s">
        <v>64</v>
      </c>
      <c r="G37" s="55" t="s">
        <v>65</v>
      </c>
    </row>
    <row r="38" spans="1:7" s="55" customFormat="1" ht="12.75">
      <c r="A38" s="55" t="s">
        <v>66</v>
      </c>
      <c r="D38" s="55" t="s">
        <v>67</v>
      </c>
      <c r="E38" s="55" t="s">
        <v>68</v>
      </c>
      <c r="G38" s="55" t="s">
        <v>69</v>
      </c>
    </row>
    <row r="39" spans="1:7" s="55" customFormat="1" ht="12.75">
      <c r="A39" s="55" t="s">
        <v>70</v>
      </c>
      <c r="D39" s="55" t="s">
        <v>71</v>
      </c>
      <c r="E39" s="55" t="s">
        <v>72</v>
      </c>
      <c r="G39" s="55" t="s">
        <v>73</v>
      </c>
    </row>
    <row r="40" spans="1:7" s="55" customFormat="1" ht="12.75">
      <c r="A40" s="70" t="s">
        <v>74</v>
      </c>
      <c r="D40" s="55" t="s">
        <v>75</v>
      </c>
      <c r="E40" s="55" t="s">
        <v>76</v>
      </c>
      <c r="G40" s="55" t="s">
        <v>77</v>
      </c>
    </row>
    <row r="41" spans="1:7" s="55" customFormat="1" ht="12.75">
      <c r="A41" s="55" t="s">
        <v>78</v>
      </c>
      <c r="D41" s="55" t="s">
        <v>79</v>
      </c>
      <c r="E41" s="55" t="s">
        <v>80</v>
      </c>
      <c r="G41" s="55" t="s">
        <v>81</v>
      </c>
    </row>
    <row r="42" spans="4:8" s="55" customFormat="1" ht="12.75">
      <c r="D42" s="55" t="s">
        <v>82</v>
      </c>
      <c r="E42" s="55" t="s">
        <v>83</v>
      </c>
      <c r="H42" s="54"/>
    </row>
    <row r="43" s="55" customFormat="1" ht="12.75">
      <c r="H43" s="54"/>
    </row>
    <row r="44" s="55" customFormat="1" ht="12.75">
      <c r="H44" s="54"/>
    </row>
    <row r="45" s="55" customFormat="1" ht="12.75">
      <c r="H45" s="54"/>
    </row>
    <row r="46" s="55" customFormat="1" ht="12.75">
      <c r="H46" s="54"/>
    </row>
    <row r="47" s="55" customFormat="1" ht="12.75">
      <c r="H47" s="54"/>
    </row>
    <row r="48" s="55" customFormat="1" ht="12.75">
      <c r="H48" s="54"/>
    </row>
    <row r="96" spans="1:4" ht="12.75">
      <c r="A96" s="169"/>
      <c r="B96" s="169"/>
      <c r="C96" s="169"/>
      <c r="D96" s="169"/>
    </row>
  </sheetData>
  <sheetProtection password="D9F7" sheet="1" objects="1" scenarios="1"/>
  <mergeCells count="3">
    <mergeCell ref="N2:O2"/>
    <mergeCell ref="K3:M3"/>
    <mergeCell ref="A96:D9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2006-09-07T09:56:03Z</cp:lastPrinted>
  <dcterms:created xsi:type="dcterms:W3CDTF">2003-10-18T11:05:50Z</dcterms:created>
  <dcterms:modified xsi:type="dcterms:W3CDTF">2021-03-17T09:03:44Z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