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5985" windowWidth="21915" windowHeight="6240" firstSheet="1" activeTab="1"/>
  </bookViews>
  <sheets>
    <sheet name="Лист1" sheetId="1" state="hidden" r:id="rId1"/>
    <sheet name="Платежная ведомость" sheetId="2" r:id="rId2"/>
  </sheets>
  <definedNames>
    <definedName name="_xlnm.Print_Area" localSheetId="1">'Платежная ведомость'!$C$3:$AL$67</definedName>
  </definedNames>
  <calcPr fullCalcOnLoad="1"/>
</workbook>
</file>

<file path=xl/sharedStrings.xml><?xml version="1.0" encoding="utf-8"?>
<sst xmlns="http://schemas.openxmlformats.org/spreadsheetml/2006/main" count="89" uniqueCount="76">
  <si>
    <t>Главный бухгалтер</t>
  </si>
  <si>
    <t>(подпись)</t>
  </si>
  <si>
    <t>по</t>
  </si>
  <si>
    <t>(инициалы, фамилия)</t>
  </si>
  <si>
    <t>Сумма, руб.</t>
  </si>
  <si>
    <t>№ 
п/п</t>
  </si>
  <si>
    <t>Коды</t>
  </si>
  <si>
    <t>г.</t>
  </si>
  <si>
    <t xml:space="preserve">за </t>
  </si>
  <si>
    <t>от</t>
  </si>
  <si>
    <t>Примерная форма</t>
  </si>
  <si>
    <t xml:space="preserve">В кассу для оплаты в срок с </t>
  </si>
  <si>
    <t xml:space="preserve">в сумме </t>
  </si>
  <si>
    <t>сумма прописью</t>
  </si>
  <si>
    <t>Руководитель учреждения</t>
  </si>
  <si>
    <t>ПЛАТЕЖНАЯ ВЕДОМОСТЬ №</t>
  </si>
  <si>
    <t>по ОКУД</t>
  </si>
  <si>
    <t>Централизованная бухгалтерия</t>
  </si>
  <si>
    <t>Раздел</t>
  </si>
  <si>
    <t>Учреждение</t>
  </si>
  <si>
    <t>Отделение</t>
  </si>
  <si>
    <t>Единица измерения руб.</t>
  </si>
  <si>
    <t>по СОЕИ</t>
  </si>
  <si>
    <t>по ОКПО</t>
  </si>
  <si>
    <t>Контрольная сумма</t>
  </si>
  <si>
    <t xml:space="preserve">Расходный кассовый ордер № </t>
  </si>
  <si>
    <t>Фамилия, имя, отчество</t>
  </si>
  <si>
    <t>Таб. №</t>
  </si>
  <si>
    <t>Расписка в получении</t>
  </si>
  <si>
    <t>ИТОГО</t>
  </si>
  <si>
    <t>К выдаче:</t>
  </si>
  <si>
    <t>Составитель ведомости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</si>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</sst>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_-* #,##0.00[$р.-419]_-;\-* #,##0.00[$р.-419]_-;_-* &quot;-&quot;??[$р.-419]_-;_-@_-"/>
  </numFmts>
  <fonts count="50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8"/>
      <name val="Arial Cyr"/>
      <family val="0"/>
    </font>
    <font>
      <b/>
      <sz val="10"/>
      <name val="Tahoma"/>
      <family val="2"/>
    </font>
    <font>
      <sz val="10"/>
      <color indexed="10"/>
      <name val="Arial Cyr"/>
      <family val="0"/>
    </font>
    <font>
      <b/>
      <sz val="12"/>
      <color indexed="10"/>
      <name val="Arial Cyr"/>
      <family val="2"/>
    </font>
    <font>
      <sz val="8"/>
      <color indexed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Times New Roman"/>
      <family val="1"/>
    </font>
    <font>
      <sz val="9"/>
      <color indexed="10"/>
      <name val="Arial Cyr"/>
      <family val="2"/>
    </font>
    <font>
      <u val="single"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wrapText="1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 wrapText="1"/>
      <protection hidden="1"/>
    </xf>
    <xf numFmtId="0" fontId="2" fillId="33" borderId="0" xfId="0" applyNumberFormat="1" applyFont="1" applyFill="1" applyBorder="1" applyAlignment="1" applyProtection="1">
      <alignment horizontal="right" vertical="center"/>
      <protection hidden="1"/>
    </xf>
    <xf numFmtId="0" fontId="2" fillId="33" borderId="0" xfId="0" applyNumberFormat="1" applyFont="1" applyFill="1" applyBorder="1" applyAlignment="1" applyProtection="1">
      <alignment horizontal="left" vertical="center"/>
      <protection hidden="1"/>
    </xf>
    <xf numFmtId="3" fontId="2" fillId="33" borderId="0" xfId="0" applyNumberFormat="1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172" fontId="2" fillId="33" borderId="0" xfId="0" applyNumberFormat="1" applyFont="1" applyFill="1" applyBorder="1" applyAlignment="1" applyProtection="1">
      <alignment vertical="center"/>
      <protection hidden="1"/>
    </xf>
    <xf numFmtId="3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vertical="center" wrapText="1"/>
      <protection/>
    </xf>
    <xf numFmtId="4" fontId="1" fillId="33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top"/>
      <protection hidden="1"/>
    </xf>
    <xf numFmtId="0" fontId="2" fillId="33" borderId="0" xfId="0" applyFont="1" applyFill="1" applyBorder="1" applyAlignment="1" applyProtection="1">
      <alignment horizontal="center" vertical="center"/>
      <protection/>
    </xf>
    <xf numFmtId="14" fontId="2" fillId="33" borderId="0" xfId="0" applyNumberFormat="1" applyFont="1" applyFill="1" applyBorder="1" applyAlignment="1" applyProtection="1">
      <alignment horizontal="center" vertical="center"/>
      <protection/>
    </xf>
    <xf numFmtId="174" fontId="1" fillId="33" borderId="0" xfId="0" applyNumberFormat="1" applyFont="1" applyFill="1" applyBorder="1" applyAlignment="1" applyProtection="1">
      <alignment horizontal="center" vertical="center"/>
      <protection/>
    </xf>
    <xf numFmtId="172" fontId="2" fillId="33" borderId="18" xfId="0" applyNumberFormat="1" applyFont="1" applyFill="1" applyBorder="1" applyAlignment="1" applyProtection="1">
      <alignment/>
      <protection hidden="1" locked="0"/>
    </xf>
    <xf numFmtId="0" fontId="2" fillId="33" borderId="0" xfId="0" applyNumberFormat="1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NumberFormat="1" applyFont="1" applyFill="1" applyBorder="1" applyAlignment="1" applyProtection="1">
      <alignment vertical="top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14" fontId="2" fillId="33" borderId="0" xfId="0" applyNumberFormat="1" applyFont="1" applyFill="1" applyBorder="1" applyAlignment="1" applyProtection="1">
      <alignment vertical="center"/>
      <protection locked="0"/>
    </xf>
    <xf numFmtId="0" fontId="2" fillId="33" borderId="0" xfId="0" applyNumberFormat="1" applyFont="1" applyFill="1" applyBorder="1" applyAlignment="1" applyProtection="1">
      <alignment vertical="center"/>
      <protection hidden="1" locked="0"/>
    </xf>
    <xf numFmtId="3" fontId="2" fillId="33" borderId="0" xfId="0" applyNumberFormat="1" applyFont="1" applyFill="1" applyBorder="1" applyAlignment="1" applyProtection="1">
      <alignment vertical="center"/>
      <protection hidden="1"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9" xfId="0" applyFont="1" applyFill="1" applyBorder="1" applyAlignment="1" applyProtection="1">
      <alignment vertical="center"/>
      <protection locked="0"/>
    </xf>
    <xf numFmtId="0" fontId="9" fillId="34" borderId="0" xfId="53" applyNumberFormat="1" applyFont="1" applyFill="1" applyProtection="1">
      <alignment/>
      <protection hidden="1"/>
    </xf>
    <xf numFmtId="0" fontId="9" fillId="34" borderId="0" xfId="53" applyNumberFormat="1" applyFont="1" applyFill="1" applyBorder="1" applyProtection="1">
      <alignment/>
      <protection hidden="1"/>
    </xf>
    <xf numFmtId="4" fontId="10" fillId="34" borderId="0" xfId="53" applyNumberFormat="1" applyFont="1" applyFill="1" applyBorder="1" applyAlignment="1" applyProtection="1">
      <alignment horizontal="right"/>
      <protection hidden="1"/>
    </xf>
    <xf numFmtId="0" fontId="9" fillId="34" borderId="0" xfId="53" applyNumberFormat="1" applyFont="1" applyFill="1" applyAlignment="1" applyProtection="1">
      <alignment horizontal="left"/>
      <protection hidden="1"/>
    </xf>
    <xf numFmtId="0" fontId="11" fillId="34" borderId="0" xfId="53" applyNumberFormat="1" applyFont="1" applyFill="1" applyProtection="1">
      <alignment/>
      <protection hidden="1"/>
    </xf>
    <xf numFmtId="0" fontId="12" fillId="34" borderId="0" xfId="53" applyNumberFormat="1" applyFont="1" applyFill="1" applyProtection="1">
      <alignment/>
      <protection hidden="1"/>
    </xf>
    <xf numFmtId="4" fontId="10" fillId="34" borderId="0" xfId="53" applyNumberFormat="1" applyFont="1" applyFill="1" applyAlignment="1" applyProtection="1">
      <alignment horizontal="right"/>
      <protection hidden="1"/>
    </xf>
    <xf numFmtId="0" fontId="13" fillId="34" borderId="0" xfId="53" applyFont="1" applyFill="1" applyProtection="1">
      <alignment/>
      <protection hidden="1"/>
    </xf>
    <xf numFmtId="0" fontId="9" fillId="34" borderId="0" xfId="53" applyFont="1" applyFill="1" applyProtection="1">
      <alignment/>
      <protection hidden="1"/>
    </xf>
    <xf numFmtId="0" fontId="9" fillId="34" borderId="0" xfId="53" applyFont="1" applyFill="1" applyAlignment="1" applyProtection="1">
      <alignment horizontal="left"/>
      <protection hidden="1"/>
    </xf>
    <xf numFmtId="0" fontId="9" fillId="34" borderId="0" xfId="53" applyFont="1" applyFill="1" applyAlignment="1" applyProtection="1">
      <alignment horizontal="center"/>
      <protection hidden="1"/>
    </xf>
    <xf numFmtId="0" fontId="12" fillId="34" borderId="0" xfId="53" applyNumberFormat="1" applyFont="1" applyFill="1" applyProtection="1">
      <alignment/>
      <protection hidden="1"/>
    </xf>
    <xf numFmtId="176" fontId="9" fillId="34" borderId="0" xfId="53" applyNumberFormat="1" applyFont="1" applyFill="1" applyBorder="1" applyAlignment="1" applyProtection="1">
      <alignment horizontal="left"/>
      <protection hidden="1"/>
    </xf>
    <xf numFmtId="0" fontId="11" fillId="34" borderId="0" xfId="53" applyNumberFormat="1" applyFont="1" applyFill="1" applyProtection="1">
      <alignment/>
      <protection hidden="1"/>
    </xf>
    <xf numFmtId="0" fontId="9" fillId="34" borderId="0" xfId="53" applyNumberFormat="1" applyFont="1" applyFill="1" applyAlignment="1" applyProtection="1">
      <alignment horizontal="right"/>
      <protection hidden="1"/>
    </xf>
    <xf numFmtId="0" fontId="9" fillId="34" borderId="0" xfId="53" applyNumberFormat="1" applyFont="1" applyFill="1" applyAlignment="1" applyProtection="1">
      <alignment horizontal="right"/>
      <protection hidden="1"/>
    </xf>
    <xf numFmtId="0" fontId="9" fillId="34" borderId="0" xfId="53" applyNumberFormat="1" applyFont="1" applyFill="1" applyProtection="1">
      <alignment/>
      <protection hidden="1"/>
    </xf>
    <xf numFmtId="0" fontId="12" fillId="34" borderId="0" xfId="53" applyNumberFormat="1" applyFont="1" applyFill="1" applyAlignment="1" applyProtection="1">
      <alignment horizontal="center"/>
      <protection hidden="1"/>
    </xf>
    <xf numFmtId="184" fontId="9" fillId="34" borderId="0" xfId="53" applyNumberFormat="1" applyFont="1" applyFill="1" applyProtection="1">
      <alignment/>
      <protection hidden="1"/>
    </xf>
    <xf numFmtId="2" fontId="9" fillId="34" borderId="0" xfId="53" applyNumberFormat="1" applyFont="1" applyFill="1" applyAlignment="1" applyProtection="1">
      <alignment horizontal="right"/>
      <protection hidden="1"/>
    </xf>
    <xf numFmtId="22" fontId="9" fillId="34" borderId="0" xfId="53" applyNumberFormat="1" applyFont="1" applyFill="1" applyProtection="1">
      <alignment/>
      <protection hidden="1"/>
    </xf>
    <xf numFmtId="0" fontId="11" fillId="34" borderId="0" xfId="53" applyNumberFormat="1" applyFont="1" applyFill="1" applyAlignment="1" applyProtection="1">
      <alignment shrinkToFit="1"/>
      <protection hidden="1"/>
    </xf>
    <xf numFmtId="0" fontId="9" fillId="34" borderId="0" xfId="53" applyNumberFormat="1" applyFont="1" applyFill="1" applyAlignment="1" applyProtection="1">
      <alignment horizontal="left"/>
      <protection hidden="1"/>
    </xf>
    <xf numFmtId="14" fontId="9" fillId="34" borderId="0" xfId="53" applyNumberFormat="1" applyFont="1" applyFill="1" applyProtection="1">
      <alignment/>
      <protection hidden="1"/>
    </xf>
    <xf numFmtId="4" fontId="9" fillId="34" borderId="0" xfId="53" applyNumberFormat="1" applyFont="1" applyFill="1" applyAlignment="1" applyProtection="1">
      <alignment horizontal="right"/>
      <protection hidden="1"/>
    </xf>
    <xf numFmtId="22" fontId="9" fillId="34" borderId="0" xfId="53" applyNumberFormat="1" applyFont="1" applyFill="1" applyProtection="1">
      <alignment/>
      <protection hidden="1"/>
    </xf>
    <xf numFmtId="4" fontId="9" fillId="34" borderId="0" xfId="53" applyNumberFormat="1" applyFont="1" applyFill="1" applyAlignment="1" applyProtection="1">
      <alignment horizontal="left"/>
      <protection hidden="1"/>
    </xf>
    <xf numFmtId="0" fontId="14" fillId="34" borderId="0" xfId="53" applyNumberFormat="1" applyFont="1" applyFill="1" applyProtection="1">
      <alignment/>
      <protection hidden="1"/>
    </xf>
    <xf numFmtId="0" fontId="14" fillId="34" borderId="0" xfId="53" applyNumberFormat="1" applyFont="1" applyFill="1" applyAlignment="1" applyProtection="1">
      <alignment shrinkToFit="1"/>
      <protection hidden="1"/>
    </xf>
    <xf numFmtId="3" fontId="9" fillId="34" borderId="0" xfId="53" applyNumberFormat="1" applyFont="1" applyFill="1" applyProtection="1">
      <alignment/>
      <protection hidden="1"/>
    </xf>
    <xf numFmtId="1" fontId="9" fillId="34" borderId="0" xfId="53" applyNumberFormat="1" applyFont="1" applyFill="1" applyAlignment="1" applyProtection="1">
      <alignment horizontal="right"/>
      <protection hidden="1"/>
    </xf>
    <xf numFmtId="0" fontId="9" fillId="34" borderId="0" xfId="53" applyNumberFormat="1" applyFont="1" applyFill="1" applyBorder="1" applyProtection="1">
      <alignment/>
      <protection hidden="1"/>
    </xf>
    <xf numFmtId="0" fontId="9" fillId="34" borderId="0" xfId="53" applyNumberFormat="1" applyFont="1" applyFill="1" applyAlignment="1" applyProtection="1">
      <alignment vertical="top"/>
      <protection hidden="1"/>
    </xf>
    <xf numFmtId="14" fontId="10" fillId="34" borderId="0" xfId="53" applyNumberFormat="1" applyFont="1" applyFill="1" applyAlignment="1" applyProtection="1">
      <alignment horizontal="center"/>
      <protection hidden="1"/>
    </xf>
    <xf numFmtId="176" fontId="9" fillId="34" borderId="0" xfId="53" applyNumberFormat="1" applyFont="1" applyFill="1" applyBorder="1" applyAlignment="1" applyProtection="1">
      <alignment horizontal="left"/>
      <protection hidden="1"/>
    </xf>
    <xf numFmtId="0" fontId="15" fillId="34" borderId="0" xfId="42" applyNumberFormat="1" applyFont="1" applyFill="1" applyAlignment="1" applyProtection="1">
      <alignment/>
      <protection hidden="1"/>
    </xf>
    <xf numFmtId="0" fontId="8" fillId="33" borderId="0" xfId="0" applyNumberFormat="1" applyFont="1" applyFill="1" applyBorder="1" applyAlignment="1" applyProtection="1">
      <alignment horizontal="right" vertical="center"/>
      <protection hidden="1"/>
    </xf>
    <xf numFmtId="0" fontId="8" fillId="33" borderId="18" xfId="0" applyNumberFormat="1" applyFont="1" applyFill="1" applyBorder="1" applyAlignment="1" applyProtection="1">
      <alignment horizontal="center" vertical="center"/>
      <protection hidden="1"/>
    </xf>
    <xf numFmtId="0" fontId="2" fillId="33" borderId="18" xfId="0" applyNumberFormat="1" applyFont="1" applyFill="1" applyBorder="1" applyAlignment="1" applyProtection="1">
      <alignment horizontal="center"/>
      <protection hidden="1" locked="0"/>
    </xf>
    <xf numFmtId="0" fontId="2" fillId="33" borderId="0" xfId="0" applyNumberFormat="1" applyFont="1" applyFill="1" applyBorder="1" applyAlignment="1" applyProtection="1">
      <alignment horizontal="right"/>
      <protection hidden="1"/>
    </xf>
    <xf numFmtId="0" fontId="2" fillId="33" borderId="0" xfId="0" applyNumberFormat="1" applyFont="1" applyFill="1" applyBorder="1" applyAlignment="1" applyProtection="1">
      <alignment horizontal="left" wrapText="1"/>
      <protection hidden="1"/>
    </xf>
    <xf numFmtId="0" fontId="2" fillId="33" borderId="18" xfId="0" applyFon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 horizontal="center" vertical="top"/>
      <protection hidden="1"/>
    </xf>
    <xf numFmtId="0" fontId="2" fillId="33" borderId="21" xfId="0" applyFont="1" applyFill="1" applyBorder="1" applyAlignment="1" applyProtection="1">
      <alignment horizontal="left" vertical="center" wrapText="1"/>
      <protection hidden="1" locked="0"/>
    </xf>
    <xf numFmtId="0" fontId="1" fillId="33" borderId="22" xfId="0" applyFont="1" applyFill="1" applyBorder="1" applyAlignment="1" applyProtection="1">
      <alignment horizontal="right" vertical="center" wrapText="1"/>
      <protection/>
    </xf>
    <xf numFmtId="0" fontId="1" fillId="33" borderId="19" xfId="0" applyFont="1" applyFill="1" applyBorder="1" applyAlignment="1" applyProtection="1">
      <alignment horizontal="right" vertical="center" wrapText="1"/>
      <protection/>
    </xf>
    <xf numFmtId="0" fontId="1" fillId="33" borderId="23" xfId="0" applyFont="1" applyFill="1" applyBorder="1" applyAlignment="1" applyProtection="1">
      <alignment horizontal="right" vertical="center" wrapText="1"/>
      <protection/>
    </xf>
    <xf numFmtId="0" fontId="1" fillId="33" borderId="22" xfId="0" applyFont="1" applyFill="1" applyBorder="1" applyAlignment="1" applyProtection="1">
      <alignment horizontal="left" vertical="center" wrapText="1"/>
      <protection/>
    </xf>
    <xf numFmtId="0" fontId="1" fillId="33" borderId="19" xfId="0" applyFont="1" applyFill="1" applyBorder="1" applyAlignment="1" applyProtection="1">
      <alignment horizontal="left" vertical="center" wrapText="1"/>
      <protection/>
    </xf>
    <xf numFmtId="0" fontId="1" fillId="33" borderId="23" xfId="0" applyFont="1" applyFill="1" applyBorder="1" applyAlignment="1" applyProtection="1">
      <alignment horizontal="left" vertical="center" wrapText="1"/>
      <protection/>
    </xf>
    <xf numFmtId="174" fontId="1" fillId="33" borderId="24" xfId="0" applyNumberFormat="1" applyFont="1" applyFill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4" fontId="1" fillId="33" borderId="24" xfId="0" applyNumberFormat="1" applyFont="1" applyFill="1" applyBorder="1" applyAlignment="1" applyProtection="1">
      <alignment horizontal="center" vertical="center"/>
      <protection/>
    </xf>
    <xf numFmtId="0" fontId="1" fillId="33" borderId="24" xfId="0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left" vertical="center" wrapText="1"/>
      <protection locked="0"/>
    </xf>
    <xf numFmtId="0" fontId="2" fillId="33" borderId="26" xfId="0" applyFont="1" applyFill="1" applyBorder="1" applyAlignment="1" applyProtection="1">
      <alignment horizontal="left" vertical="center" wrapText="1"/>
      <protection locked="0"/>
    </xf>
    <xf numFmtId="0" fontId="2" fillId="33" borderId="27" xfId="0" applyFont="1" applyFill="1" applyBorder="1" applyAlignment="1" applyProtection="1">
      <alignment horizontal="left" vertical="center" wrapText="1"/>
      <protection locked="0"/>
    </xf>
    <xf numFmtId="0" fontId="2" fillId="35" borderId="28" xfId="0" applyFont="1" applyFill="1" applyBorder="1" applyAlignment="1" applyProtection="1">
      <alignment horizontal="center" vertical="center" wrapText="1"/>
      <protection hidden="1"/>
    </xf>
    <xf numFmtId="0" fontId="2" fillId="35" borderId="29" xfId="0" applyFont="1" applyFill="1" applyBorder="1" applyAlignment="1" applyProtection="1">
      <alignment horizontal="center" vertical="center" wrapText="1"/>
      <protection hidden="1"/>
    </xf>
    <xf numFmtId="0" fontId="2" fillId="35" borderId="30" xfId="0" applyFont="1" applyFill="1" applyBorder="1" applyAlignment="1" applyProtection="1">
      <alignment horizontal="center" vertical="center" wrapText="1"/>
      <protection hidden="1"/>
    </xf>
    <xf numFmtId="0" fontId="2" fillId="35" borderId="31" xfId="0" applyFont="1" applyFill="1" applyBorder="1" applyAlignment="1" applyProtection="1">
      <alignment horizontal="center" vertical="center" wrapText="1"/>
      <protection hidden="1"/>
    </xf>
    <xf numFmtId="0" fontId="2" fillId="33" borderId="32" xfId="0" applyFont="1" applyFill="1" applyBorder="1" applyAlignment="1" applyProtection="1">
      <alignment horizontal="left" vertical="center" wrapText="1"/>
      <protection hidden="1" locked="0"/>
    </xf>
    <xf numFmtId="0" fontId="2" fillId="33" borderId="33" xfId="0" applyFont="1" applyFill="1" applyBorder="1" applyAlignment="1" applyProtection="1">
      <alignment horizontal="left" vertical="center" wrapText="1"/>
      <protection locked="0"/>
    </xf>
    <xf numFmtId="0" fontId="2" fillId="33" borderId="34" xfId="0" applyFont="1" applyFill="1" applyBorder="1" applyAlignment="1" applyProtection="1">
      <alignment horizontal="left" vertical="center" wrapText="1"/>
      <protection locked="0"/>
    </xf>
    <xf numFmtId="0" fontId="2" fillId="33" borderId="35" xfId="0" applyFont="1" applyFill="1" applyBorder="1" applyAlignment="1" applyProtection="1">
      <alignment horizontal="left" vertical="center" wrapText="1"/>
      <protection locked="0"/>
    </xf>
    <xf numFmtId="0" fontId="2" fillId="33" borderId="36" xfId="0" applyFont="1" applyFill="1" applyBorder="1" applyAlignment="1" applyProtection="1">
      <alignment horizontal="left" vertical="center" wrapText="1"/>
      <protection locked="0"/>
    </xf>
    <xf numFmtId="0" fontId="2" fillId="33" borderId="37" xfId="0" applyFont="1" applyFill="1" applyBorder="1" applyAlignment="1" applyProtection="1">
      <alignment horizontal="left" vertical="center" wrapText="1"/>
      <protection locked="0"/>
    </xf>
    <xf numFmtId="0" fontId="2" fillId="33" borderId="38" xfId="0" applyFont="1" applyFill="1" applyBorder="1" applyAlignment="1" applyProtection="1">
      <alignment horizontal="left" vertical="center" wrapText="1"/>
      <protection locked="0"/>
    </xf>
    <xf numFmtId="0" fontId="3" fillId="32" borderId="24" xfId="0" applyFont="1" applyFill="1" applyBorder="1" applyAlignment="1" applyProtection="1">
      <alignment horizontal="center" vertical="center"/>
      <protection hidden="1"/>
    </xf>
    <xf numFmtId="0" fontId="2" fillId="33" borderId="39" xfId="0" applyFont="1" applyFill="1" applyBorder="1" applyAlignment="1" applyProtection="1">
      <alignment horizontal="left" vertical="center" wrapText="1"/>
      <protection hidden="1" locked="0"/>
    </xf>
    <xf numFmtId="0" fontId="3" fillId="32" borderId="22" xfId="0" applyFont="1" applyFill="1" applyBorder="1" applyAlignment="1" applyProtection="1">
      <alignment horizontal="center" vertical="center"/>
      <protection hidden="1"/>
    </xf>
    <xf numFmtId="0" fontId="3" fillId="32" borderId="19" xfId="0" applyFont="1" applyFill="1" applyBorder="1" applyAlignment="1" applyProtection="1">
      <alignment horizontal="center" vertical="center"/>
      <protection hidden="1"/>
    </xf>
    <xf numFmtId="0" fontId="3" fillId="32" borderId="23" xfId="0" applyFont="1" applyFill="1" applyBorder="1" applyAlignment="1" applyProtection="1">
      <alignment horizontal="center" vertical="center"/>
      <protection hidden="1"/>
    </xf>
    <xf numFmtId="4" fontId="2" fillId="33" borderId="33" xfId="0" applyNumberFormat="1" applyFont="1" applyFill="1" applyBorder="1" applyAlignment="1" applyProtection="1">
      <alignment horizontal="center" vertical="center"/>
      <protection locked="0"/>
    </xf>
    <xf numFmtId="4" fontId="2" fillId="33" borderId="34" xfId="0" applyNumberFormat="1" applyFont="1" applyFill="1" applyBorder="1" applyAlignment="1" applyProtection="1">
      <alignment horizontal="center" vertical="center"/>
      <protection locked="0"/>
    </xf>
    <xf numFmtId="4" fontId="2" fillId="33" borderId="35" xfId="0" applyNumberFormat="1" applyFont="1" applyFill="1" applyBorder="1" applyAlignment="1" applyProtection="1">
      <alignment horizontal="center" vertical="center"/>
      <protection locked="0"/>
    </xf>
    <xf numFmtId="3" fontId="2" fillId="33" borderId="33" xfId="0" applyNumberFormat="1" applyFont="1" applyFill="1" applyBorder="1" applyAlignment="1" applyProtection="1">
      <alignment horizontal="center" vertical="center"/>
      <protection locked="0"/>
    </xf>
    <xf numFmtId="3" fontId="2" fillId="33" borderId="34" xfId="0" applyNumberFormat="1" applyFont="1" applyFill="1" applyBorder="1" applyAlignment="1" applyProtection="1">
      <alignment horizontal="center" vertical="center"/>
      <protection locked="0"/>
    </xf>
    <xf numFmtId="3" fontId="2" fillId="33" borderId="35" xfId="0" applyNumberFormat="1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6" fillId="32" borderId="16" xfId="0" applyFont="1" applyFill="1" applyBorder="1" applyAlignment="1" applyProtection="1">
      <alignment horizontal="center" vertical="center"/>
      <protection hidden="1"/>
    </xf>
    <xf numFmtId="174" fontId="2" fillId="33" borderId="33" xfId="0" applyNumberFormat="1" applyFont="1" applyFill="1" applyBorder="1" applyAlignment="1" applyProtection="1">
      <alignment horizontal="center" vertical="center"/>
      <protection locked="0"/>
    </xf>
    <xf numFmtId="174" fontId="2" fillId="33" borderId="34" xfId="0" applyNumberFormat="1" applyFont="1" applyFill="1" applyBorder="1" applyAlignment="1" applyProtection="1">
      <alignment horizontal="center" vertical="center"/>
      <protection locked="0"/>
    </xf>
    <xf numFmtId="174" fontId="2" fillId="33" borderId="35" xfId="0" applyNumberFormat="1" applyFont="1" applyFill="1" applyBorder="1" applyAlignment="1" applyProtection="1">
      <alignment horizontal="center" vertical="center"/>
      <protection locked="0"/>
    </xf>
    <xf numFmtId="4" fontId="2" fillId="33" borderId="25" xfId="0" applyNumberFormat="1" applyFont="1" applyFill="1" applyBorder="1" applyAlignment="1" applyProtection="1">
      <alignment horizontal="center" vertical="center"/>
      <protection locked="0"/>
    </xf>
    <xf numFmtId="4" fontId="2" fillId="33" borderId="26" xfId="0" applyNumberFormat="1" applyFont="1" applyFill="1" applyBorder="1" applyAlignment="1" applyProtection="1">
      <alignment horizontal="center" vertical="center"/>
      <protection locked="0"/>
    </xf>
    <xf numFmtId="4" fontId="2" fillId="33" borderId="27" xfId="0" applyNumberFormat="1" applyFont="1" applyFill="1" applyBorder="1" applyAlignment="1" applyProtection="1">
      <alignment horizontal="center" vertical="center"/>
      <protection locked="0"/>
    </xf>
    <xf numFmtId="3" fontId="2" fillId="33" borderId="25" xfId="0" applyNumberFormat="1" applyFont="1" applyFill="1" applyBorder="1" applyAlignment="1" applyProtection="1">
      <alignment horizontal="center" vertical="center"/>
      <protection locked="0"/>
    </xf>
    <xf numFmtId="3" fontId="2" fillId="33" borderId="26" xfId="0" applyNumberFormat="1" applyFont="1" applyFill="1" applyBorder="1" applyAlignment="1" applyProtection="1">
      <alignment horizontal="center" vertical="center"/>
      <protection locked="0"/>
    </xf>
    <xf numFmtId="3" fontId="2" fillId="33" borderId="27" xfId="0" applyNumberFormat="1" applyFont="1" applyFill="1" applyBorder="1" applyAlignment="1" applyProtection="1">
      <alignment horizontal="center" vertical="center"/>
      <protection locked="0"/>
    </xf>
    <xf numFmtId="174" fontId="2" fillId="33" borderId="25" xfId="0" applyNumberFormat="1" applyFont="1" applyFill="1" applyBorder="1" applyAlignment="1" applyProtection="1">
      <alignment horizontal="center" vertical="center"/>
      <protection locked="0"/>
    </xf>
    <xf numFmtId="174" fontId="2" fillId="33" borderId="26" xfId="0" applyNumberFormat="1" applyFont="1" applyFill="1" applyBorder="1" applyAlignment="1" applyProtection="1">
      <alignment horizontal="center" vertical="center"/>
      <protection locked="0"/>
    </xf>
    <xf numFmtId="174" fontId="2" fillId="33" borderId="27" xfId="0" applyNumberFormat="1" applyFont="1" applyFill="1" applyBorder="1" applyAlignment="1" applyProtection="1">
      <alignment horizontal="center" vertical="center"/>
      <protection locked="0"/>
    </xf>
    <xf numFmtId="174" fontId="2" fillId="33" borderId="36" xfId="0" applyNumberFormat="1" applyFont="1" applyFill="1" applyBorder="1" applyAlignment="1" applyProtection="1">
      <alignment horizontal="center" vertical="center"/>
      <protection locked="0"/>
    </xf>
    <xf numFmtId="174" fontId="2" fillId="33" borderId="37" xfId="0" applyNumberFormat="1" applyFont="1" applyFill="1" applyBorder="1" applyAlignment="1" applyProtection="1">
      <alignment horizontal="center" vertical="center"/>
      <protection locked="0"/>
    </xf>
    <xf numFmtId="174" fontId="2" fillId="33" borderId="38" xfId="0" applyNumberFormat="1" applyFont="1" applyFill="1" applyBorder="1" applyAlignment="1" applyProtection="1">
      <alignment horizontal="center" vertical="center"/>
      <protection locked="0"/>
    </xf>
    <xf numFmtId="3" fontId="2" fillId="33" borderId="36" xfId="0" applyNumberFormat="1" applyFont="1" applyFill="1" applyBorder="1" applyAlignment="1" applyProtection="1">
      <alignment horizontal="center" vertical="center"/>
      <protection locked="0"/>
    </xf>
    <xf numFmtId="3" fontId="2" fillId="33" borderId="37" xfId="0" applyNumberFormat="1" applyFont="1" applyFill="1" applyBorder="1" applyAlignment="1" applyProtection="1">
      <alignment horizontal="center" vertical="center"/>
      <protection locked="0"/>
    </xf>
    <xf numFmtId="3" fontId="2" fillId="33" borderId="38" xfId="0" applyNumberFormat="1" applyFont="1" applyFill="1" applyBorder="1" applyAlignment="1" applyProtection="1">
      <alignment horizontal="center" vertical="center"/>
      <protection locked="0"/>
    </xf>
    <xf numFmtId="4" fontId="2" fillId="33" borderId="36" xfId="0" applyNumberFormat="1" applyFont="1" applyFill="1" applyBorder="1" applyAlignment="1" applyProtection="1">
      <alignment horizontal="center" vertical="center"/>
      <protection locked="0"/>
    </xf>
    <xf numFmtId="4" fontId="2" fillId="33" borderId="37" xfId="0" applyNumberFormat="1" applyFont="1" applyFill="1" applyBorder="1" applyAlignment="1" applyProtection="1">
      <alignment horizontal="center" vertical="center"/>
      <protection locked="0"/>
    </xf>
    <xf numFmtId="4" fontId="2" fillId="33" borderId="38" xfId="0" applyNumberFormat="1" applyFont="1" applyFill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4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center" vertical="top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24" xfId="0" applyNumberFormat="1" applyFont="1" applyFill="1" applyBorder="1" applyAlignment="1" applyProtection="1">
      <alignment horizontal="center" vertical="center"/>
      <protection hidden="1"/>
    </xf>
    <xf numFmtId="0" fontId="2" fillId="33" borderId="18" xfId="0" applyNumberFormat="1" applyFont="1" applyFill="1" applyBorder="1" applyAlignment="1" applyProtection="1">
      <alignment horizontal="left" vertical="center"/>
      <protection hidden="1"/>
    </xf>
    <xf numFmtId="0" fontId="2" fillId="33" borderId="41" xfId="0" applyNumberFormat="1" applyFont="1" applyFill="1" applyBorder="1" applyAlignment="1" applyProtection="1">
      <alignment horizontal="left" vertical="center"/>
      <protection hidden="1"/>
    </xf>
    <xf numFmtId="0" fontId="2" fillId="33" borderId="19" xfId="0" applyNumberFormat="1" applyFont="1" applyFill="1" applyBorder="1" applyAlignment="1" applyProtection="1">
      <alignment horizontal="left" vertical="center"/>
      <protection hidden="1"/>
    </xf>
    <xf numFmtId="3" fontId="2" fillId="33" borderId="19" xfId="0" applyNumberFormat="1" applyFont="1" applyFill="1" applyBorder="1" applyAlignment="1" applyProtection="1">
      <alignment horizontal="left" vertical="center"/>
      <protection hidden="1"/>
    </xf>
    <xf numFmtId="3" fontId="2" fillId="33" borderId="18" xfId="0" applyNumberFormat="1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С 112 электронный денежный перевод1111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D47" sqref="D47"/>
    </sheetView>
  </sheetViews>
  <sheetFormatPr defaultColWidth="7.875" defaultRowHeight="12.75"/>
  <cols>
    <col min="1" max="1" width="14.625" style="50" customWidth="1"/>
    <col min="2" max="2" width="7.75390625" style="50" customWidth="1"/>
    <col min="3" max="3" width="5.625" style="50" customWidth="1"/>
    <col min="4" max="4" width="11.625" style="50" customWidth="1"/>
    <col min="5" max="5" width="19.75390625" style="50" customWidth="1"/>
    <col min="6" max="6" width="8.125" style="50" customWidth="1"/>
    <col min="7" max="7" width="7.875" style="50" customWidth="1"/>
    <col min="8" max="8" width="11.375" style="64" customWidth="1"/>
    <col min="9" max="9" width="8.75390625" style="50" bestFit="1" customWidth="1"/>
    <col min="10" max="12" width="7.875" style="50" customWidth="1"/>
    <col min="13" max="13" width="13.25390625" style="50" bestFit="1" customWidth="1"/>
    <col min="14" max="16" width="7.875" style="50" customWidth="1"/>
    <col min="17" max="17" width="13.25390625" style="50" bestFit="1" customWidth="1"/>
    <col min="18" max="16384" width="7.875" style="50" customWidth="1"/>
  </cols>
  <sheetData>
    <row r="1" spans="2:8" ht="15.75">
      <c r="B1" s="51"/>
      <c r="C1" s="51"/>
      <c r="D1" s="51"/>
      <c r="E1" s="52">
        <f>'Платежная ведомость'!X56</f>
        <v>0</v>
      </c>
      <c r="H1" s="53"/>
    </row>
    <row r="2" spans="1:19" ht="15.75">
      <c r="A2" s="54" t="s">
        <v>32</v>
      </c>
      <c r="B2" s="55" t="str">
        <f>SUBSTITUTE(B4,F8,F9,1)</f>
        <v>Ноль рублей </v>
      </c>
      <c r="E2" s="56"/>
      <c r="H2" s="57"/>
      <c r="I2" s="58"/>
      <c r="J2" s="57"/>
      <c r="K2" s="57"/>
      <c r="L2" s="57"/>
      <c r="M2" s="59" t="s">
        <v>33</v>
      </c>
      <c r="N2" s="83">
        <f ca="1">TODAY()</f>
        <v>44272</v>
      </c>
      <c r="O2" s="83"/>
      <c r="P2" s="58">
        <f>DAY(N2)</f>
        <v>17</v>
      </c>
      <c r="Q2" s="60" t="str">
        <f>IF(Q3&gt;7,S2,S3)</f>
        <v>марта</v>
      </c>
      <c r="R2" s="59">
        <f>YEAR(N2)</f>
        <v>2021</v>
      </c>
      <c r="S2" s="57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54" t="s">
        <v>34</v>
      </c>
      <c r="B3" s="61" t="str">
        <f>SUBSTITUTE(B5,F8,F9,1)</f>
        <v>Ноль рублей </v>
      </c>
      <c r="H3" s="57"/>
      <c r="I3" s="57"/>
      <c r="J3" s="57"/>
      <c r="K3" s="84" t="str">
        <f>CONCATENATE(" «  ",P2,"  »  ",Q2,"  ",R2," г.")</f>
        <v> «  17  »  марта  2021 г.</v>
      </c>
      <c r="L3" s="84"/>
      <c r="M3" s="84"/>
      <c r="N3" s="62"/>
      <c r="O3" s="62"/>
      <c r="P3" s="57"/>
      <c r="Q3" s="60">
        <f>MONTH(N2)</f>
        <v>3</v>
      </c>
      <c r="R3" s="57"/>
      <c r="S3" s="57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2" ht="12.75">
      <c r="A4" s="63" t="s">
        <v>35</v>
      </c>
      <c r="B4" s="61" t="str">
        <f>CONCATENATE(A7,A8,A9,A10)</f>
        <v>ноль рублей </v>
      </c>
    </row>
    <row r="5" spans="1:10" s="61" customFormat="1" ht="12.75">
      <c r="A5" s="63" t="s">
        <v>36</v>
      </c>
      <c r="B5" s="61" t="str">
        <f>CONCATENATE(A7,A8,A9,A10,A11,B7,B8,C8)</f>
        <v>ноль рублей </v>
      </c>
      <c r="C5" s="50"/>
      <c r="D5" s="50"/>
      <c r="E5" s="50"/>
      <c r="H5" s="65"/>
      <c r="I5" s="65"/>
      <c r="J5" s="65"/>
    </row>
    <row r="6" spans="4:10" ht="12.75" customHeight="1">
      <c r="D6" s="64"/>
      <c r="H6" s="65"/>
      <c r="I6" s="65"/>
      <c r="J6" s="65"/>
    </row>
    <row r="7" spans="1:10" ht="12.75" customHeight="1">
      <c r="A7" s="66">
        <f>CONCATENATE(IF(B14=0,"",E14),IF(B15=0,"",IF(C16&lt;20,IF(C16&lt;16,IF(C16&lt;10,E15,D16),F16),E15)),IF(B16=0,"",IF(NOT(B15=1),E16,"")),F17)</f>
      </c>
      <c r="D7" s="64"/>
      <c r="F7" s="67">
        <f>CODE(B5)</f>
        <v>237</v>
      </c>
      <c r="G7" s="66"/>
      <c r="H7" s="65"/>
      <c r="I7" s="65"/>
      <c r="J7" s="65"/>
    </row>
    <row r="8" spans="1:17" ht="12.75" customHeight="1">
      <c r="A8" s="66">
        <f>CONCATENATE(IF(B18=0,"",E18),IF(B19=0,"",IF(C20&lt;20,IF(C20&lt;16,IF(C20&lt;10,E19,D20),F20),E19)),IF(B20=0,"",IF(NOT(B19=1),E20,"")),F21)</f>
      </c>
      <c r="B8" s="68"/>
      <c r="D8" s="69"/>
      <c r="F8" s="67" t="str">
        <f>CHAR(F7)</f>
        <v>н</v>
      </c>
      <c r="G8" s="66"/>
      <c r="H8" s="65"/>
      <c r="I8" s="65"/>
      <c r="J8" s="65"/>
      <c r="Q8" s="70"/>
    </row>
    <row r="9" spans="1:10" s="66" customFormat="1" ht="12.75" customHeight="1">
      <c r="A9" s="66">
        <f>CONCATENATE(IF(B22=0,"",E22),IF(B23=0,"",IF(C24&lt;20,IF(C24&lt;16,IF(C24&lt;10,E23,D24),F24),E23)),IF(B24=0,"",IF(NOT(B23=1),E24,"")),F25)</f>
      </c>
      <c r="D9" s="65"/>
      <c r="E9" s="71"/>
      <c r="F9" s="67" t="str">
        <f>PROPER(F8)</f>
        <v>Н</v>
      </c>
      <c r="H9" s="65"/>
      <c r="I9" s="65"/>
      <c r="J9" s="65"/>
    </row>
    <row r="10" spans="1:10" s="66" customFormat="1" ht="12.75" customHeight="1">
      <c r="A10" s="66" t="str">
        <f>CONCATENATE(IF(B26=0,"",E26),IF(B27=0,"",IF(C28&lt;20,IF(C28&lt;16,IF(C28&lt;10,E27,D28),F28),E27)),IF(B28=0,"",IF(NOT(B27=1),E28,"")),F29)</f>
        <v>ноль рублей </v>
      </c>
      <c r="D10" s="65"/>
      <c r="E10" s="71"/>
      <c r="H10" s="65"/>
      <c r="I10" s="65"/>
      <c r="J10" s="65"/>
    </row>
    <row r="11" spans="1:13" s="66" customFormat="1" ht="12.75">
      <c r="A11" s="72"/>
      <c r="D11" s="65"/>
      <c r="E11" s="71"/>
      <c r="M11" s="73"/>
    </row>
    <row r="12" spans="1:13" s="66" customFormat="1" ht="12.75">
      <c r="A12" s="72"/>
      <c r="E12" s="74">
        <f>TRUNC(E1)</f>
        <v>0</v>
      </c>
      <c r="F12" s="66" t="s">
        <v>37</v>
      </c>
      <c r="H12" s="65"/>
      <c r="M12" s="75"/>
    </row>
    <row r="13" spans="1:8" s="66" customFormat="1" ht="12.75">
      <c r="A13" s="76">
        <f>TRUNC(A14/10)</f>
        <v>0</v>
      </c>
      <c r="B13" s="65"/>
      <c r="H13" s="65"/>
    </row>
    <row r="14" spans="1:8" s="66" customFormat="1" ht="12.75">
      <c r="A14" s="76">
        <f>TRUNC(A15/10)</f>
        <v>0</v>
      </c>
      <c r="B14" s="65">
        <f>TRUNC(RIGHT(A14))</f>
        <v>0</v>
      </c>
      <c r="C14" s="66">
        <f>B14</f>
        <v>0</v>
      </c>
      <c r="E14" s="77" t="str">
        <f>IF(B14=1,E42,IF(B14=2,G34,IF(B14=3,G35,IF(B14=4,G36,IF(B14=5,G37,IF(B14=6,G38,IF(B14=7,G39,IF(B14=8,G40,G41))))))))</f>
        <v>девятьсот </v>
      </c>
      <c r="H14" s="65"/>
    </row>
    <row r="15" spans="1:8" s="66" customFormat="1" ht="12.75">
      <c r="A15" s="76">
        <f>TRUNC(A16/10)</f>
        <v>0</v>
      </c>
      <c r="B15" s="65">
        <f>TRUNC(RIGHT(A15))</f>
        <v>0</v>
      </c>
      <c r="C15" s="66">
        <f>IF(B15=1,"",B15)</f>
        <v>0</v>
      </c>
      <c r="E15" s="78">
        <f>IF(OR(C15=0,B15=1),"",IF(B15=2,E34,IF(B15=3,E35,IF(B15=4,E36,IF(B15=5,E37,IF(B15=6,E38,IF(B15=7,E39,IF(B15=8,E40,E41))))))))</f>
      </c>
      <c r="H15" s="65"/>
    </row>
    <row r="16" spans="1:8" s="66" customFormat="1" ht="12.75">
      <c r="A16" s="76">
        <f>TRUNC(A18/10)</f>
        <v>0</v>
      </c>
      <c r="B16" s="65">
        <f>TRUNC(RIGHT(A16))</f>
        <v>0</v>
      </c>
      <c r="C16" s="66">
        <f>IF(B15=1,B16+10,IF(B16=0,0,B16))</f>
        <v>0</v>
      </c>
      <c r="D16" s="66">
        <f>IF(AND(C16&gt;9,C16&lt;16),IF(C16=10,D33,IF(C16=11,D34,IF(C16=12,D35,IF(C16=13,D36,IF(C16=14,D37,IF(C16=15,D38,)))))),"")</f>
      </c>
      <c r="E16" s="78" t="str">
        <f>IF(B16=1,A33,IF(B16=2,A34,IF(B16=3,A35,IF(B16=4,A36,IF(B16=5,A37,IF(B16=6,A38,IF(B16=7,A39,IF(B16=8,A40,A41))))))))</f>
        <v>девять </v>
      </c>
      <c r="F16" s="66">
        <f>IF(AND(C16&gt;15,C16&lt;20),IF(C16=16,D39,IF(C16=17,D40,IF(C16=18,D41,IF(C16=19,D42,)))),"")</f>
      </c>
      <c r="H16" s="65"/>
    </row>
    <row r="17" spans="1:8" s="66" customFormat="1" ht="12.75">
      <c r="A17" s="76"/>
      <c r="B17" s="65"/>
      <c r="D17" s="65"/>
      <c r="E17" s="66">
        <f>B16+B15*10+B14*100</f>
        <v>0</v>
      </c>
      <c r="F17" s="66">
        <f>IF(E17=0,"",IF(B15=1,"миллиардов ",IF(B16=1,"милиард ",IF(OR(B16=2,B16=3,B16=4),"миллиарда ","милиардов "))))</f>
      </c>
      <c r="H17" s="65"/>
    </row>
    <row r="18" spans="1:8" s="66" customFormat="1" ht="12.75">
      <c r="A18" s="76">
        <f>TRUNC(A19/10)</f>
        <v>0</v>
      </c>
      <c r="B18" s="65">
        <f>TRUNC(RIGHT(A18))</f>
        <v>0</v>
      </c>
      <c r="C18" s="66">
        <f>B18</f>
        <v>0</v>
      </c>
      <c r="E18" s="77" t="str">
        <f>IF(B18=1,E42,IF(B18=2,G34,IF(B18=3,G35,IF(B18=4,G36,IF(B18=5,G37,IF(B18=6,G38,IF(B18=7,G39,IF(B18=8,G40,G41))))))))</f>
        <v>девятьсот </v>
      </c>
      <c r="H18" s="65"/>
    </row>
    <row r="19" spans="1:6" ht="12.75">
      <c r="A19" s="76">
        <f>TRUNC(A20/10)</f>
        <v>0</v>
      </c>
      <c r="B19" s="65">
        <f>TRUNC(RIGHT(A19))</f>
        <v>0</v>
      </c>
      <c r="C19" s="66">
        <f>IF(B19=1,"",B19)</f>
        <v>0</v>
      </c>
      <c r="D19" s="66"/>
      <c r="E19" s="78">
        <f>IF(OR(C19=0,B19=1),"",IF(B19=2,E34,IF(B19=3,E35,IF(B19=4,E36,IF(B19=5,E37,IF(B19=6,E38,IF(B19=7,E39,IF(B19=8,E40,E41))))))))</f>
      </c>
      <c r="F19" s="66"/>
    </row>
    <row r="20" spans="1:6" s="66" customFormat="1" ht="12.75">
      <c r="A20" s="76">
        <f>TRUNC(A22/10)</f>
        <v>0</v>
      </c>
      <c r="B20" s="65">
        <f>TRUNC(RIGHT(A20))</f>
        <v>0</v>
      </c>
      <c r="C20" s="66">
        <f>IF(B19=1,B20+10,IF(B20=0,0,B20))</f>
        <v>0</v>
      </c>
      <c r="D20" s="66">
        <f>IF(AND(C20&gt;9,C20&lt;16),IF(C20=10,D33,IF(C20=11,D34,IF(C20=12,D35,IF(C20=13,D36,IF(C20=14,D37,IF(C20=15,D38,)))))),"")</f>
      </c>
      <c r="E20" s="78" t="str">
        <f>IF(B20=1,A33,IF(B20=2,A34,IF(B20=3,A35,IF(B20=4,A36,IF(B20=5,A37,IF(B20=6,A38,IF(B20=7,A39,IF(B20=8,A40,A41))))))))</f>
        <v>девять </v>
      </c>
      <c r="F20" s="66">
        <f>IF(AND(C20&gt;15,C20&lt;20),IF(C20=16,D39,IF(C20=17,D40,IF(C20=18,D41,IF(C20=19,D42,)))),"")</f>
      </c>
    </row>
    <row r="21" spans="1:6" s="66" customFormat="1" ht="12.75">
      <c r="A21" s="76"/>
      <c r="B21" s="65"/>
      <c r="E21" s="66">
        <f>B20+B19*10+B18*100</f>
        <v>0</v>
      </c>
      <c r="F21" s="66">
        <f>IF(E21=0,"",IF(B19=1,"миллионов ",IF(B20=1,"миллион ",IF(OR(B20=2,B20=3,B20=4),"миллиона ","миллионов "))))</f>
      </c>
    </row>
    <row r="22" spans="1:9" s="66" customFormat="1" ht="12.75">
      <c r="A22" s="76">
        <f>TRUNC(A23/10)</f>
        <v>0</v>
      </c>
      <c r="B22" s="65">
        <f>TRUNC(RIGHT(A22))</f>
        <v>0</v>
      </c>
      <c r="C22" s="66">
        <f>B22</f>
        <v>0</v>
      </c>
      <c r="E22" s="77" t="str">
        <f>IF(B22=1,E42,IF(B22=2,G34,IF(B22=3,G35,IF(B22=4,G36,IF(B22=5,G37,IF(B22=6,G38,IF(B22=7,G39,IF(B22=8,G40,G41))))))))</f>
        <v>девятьсот </v>
      </c>
      <c r="I22" s="73"/>
    </row>
    <row r="23" spans="1:5" s="66" customFormat="1" ht="12.75">
      <c r="A23" s="76">
        <f>TRUNC(A24/10)</f>
        <v>0</v>
      </c>
      <c r="B23" s="65">
        <f>TRUNC(RIGHT(A23))</f>
        <v>0</v>
      </c>
      <c r="C23" s="66">
        <f>IF(B23=1,"",B23)</f>
        <v>0</v>
      </c>
      <c r="E23" s="78">
        <f>IF(OR(C23=0,B23=1),"",IF(B23=2,E34,IF(B23=3,E35,IF(B23=4,E36,IF(B23=5,E37,IF(B23=6,E38,IF(B23=7,E39,IF(B23=8,E40,E41))))))))</f>
      </c>
    </row>
    <row r="24" spans="1:6" s="66" customFormat="1" ht="12.75">
      <c r="A24" s="76">
        <f>TRUNC(A26/10)</f>
        <v>0</v>
      </c>
      <c r="B24" s="65">
        <f>TRUNC(RIGHT(A24))</f>
        <v>0</v>
      </c>
      <c r="C24" s="66">
        <f>IF(B23=1,B24+10,IF(B24=0,0,B24))</f>
        <v>0</v>
      </c>
      <c r="D24" s="66">
        <f>IF(AND(C24&gt;9,C24&lt;16),IF(C24=10,D33,IF(C24=11,D34,IF(C24=12,D35,IF(C24=13,D36,IF(C24=14,D37,IF(C24=15,D38,)))))),"")</f>
      </c>
      <c r="E24" s="78" t="str">
        <f>IF(B24=1,B33,IF(B24=2,B34,IF(B24=3,A35,IF(B24=4,A36,IF(B24=5,A37,IF(B24=6,A38,IF(B24=7,A39,IF(B24=8,A40,A41))))))))</f>
        <v>девять </v>
      </c>
      <c r="F24" s="66">
        <f>IF(AND(C24&gt;15,C24&lt;20),IF(C24=16,D39,IF(C24=17,D40,IF(C24=18,D41,IF(C24=19,D42,)))),"")</f>
      </c>
    </row>
    <row r="25" spans="1:6" s="66" customFormat="1" ht="12.75">
      <c r="A25" s="76"/>
      <c r="B25" s="65"/>
      <c r="E25" s="78">
        <f>B22*100+B23*10+B24</f>
        <v>0</v>
      </c>
      <c r="F25" s="66">
        <f>IF(E25=0,"",IF(B23=1,"тысяч ",IF(B24=1,"тысяча ",IF(OR(B24=2,B24=3,B24=4),"тысячи ","тысяч "))))</f>
      </c>
    </row>
    <row r="26" spans="1:5" s="66" customFormat="1" ht="12.75">
      <c r="A26" s="76">
        <f>TRUNC(A27/10)</f>
        <v>0</v>
      </c>
      <c r="B26" s="65">
        <f>TRUNC(RIGHT(A26))</f>
        <v>0</v>
      </c>
      <c r="C26" s="66">
        <f>B26</f>
        <v>0</v>
      </c>
      <c r="E26" s="77" t="str">
        <f>IF(B26=1,E42,IF(B26=2,G34,IF(B26=3,G35,IF(B26=4,G36,IF(B26=5,G37,IF(B26=6,G38,IF(B26=7,G39,IF(B26=8,G40,G41))))))))</f>
        <v>девятьсот </v>
      </c>
    </row>
    <row r="27" spans="1:7" s="66" customFormat="1" ht="12.75">
      <c r="A27" s="76">
        <f>TRUNC(A28/10)</f>
        <v>0</v>
      </c>
      <c r="B27" s="79">
        <f>TRUNC(RIGHT(A27))</f>
        <v>0</v>
      </c>
      <c r="C27" s="66">
        <f>IF(B27=1,"",B27)</f>
        <v>0</v>
      </c>
      <c r="E27" s="78">
        <f>IF(OR(C27=0,B27=1),"",IF(C27=2,E34,IF(C27=3,E35,IF(C27=4,E36,IF(C27=5,E37,IF(C27=6,E38,IF(C27=7,E39,IF(C27=8,E40,E41))))))))</f>
      </c>
      <c r="G27" s="65"/>
    </row>
    <row r="28" spans="1:7" s="66" customFormat="1" ht="12.75">
      <c r="A28" s="76">
        <f>E12</f>
        <v>0</v>
      </c>
      <c r="B28" s="65">
        <f>TRUNC(RIGHT(A28))</f>
        <v>0</v>
      </c>
      <c r="C28" s="66">
        <f>IF(B27=1,B28+10,IF(B28=0,0,B28))</f>
        <v>0</v>
      </c>
      <c r="D28" s="66">
        <f>IF(AND(C28&gt;9,C28&lt;16),IF(C28=10,D33,IF(C28=11,D34,IF(C28=12,D35,IF(C28=13,D36,IF(C28=14,D37,IF(C28=15,D38,)))))),"")</f>
      </c>
      <c r="E28" s="78" t="str">
        <f>IF(B28=1,A33,IF(B28=2,A34,IF(B28=3,A35,IF(B28=4,A36,IF(B28=5,A37,IF(B28=6,A38,IF(B28=7,A39,IF(B28=8,A40,A41))))))))</f>
        <v>девять </v>
      </c>
      <c r="F28" s="66">
        <f>IF(AND(C28&gt;15,C28&lt;20),IF(C28=16,D39,IF(C28=17,D40,IF(C28=18,D41,IF(C28=19,D42,)))),"")</f>
      </c>
      <c r="G28" s="65"/>
    </row>
    <row r="29" spans="1:7" s="66" customFormat="1" ht="12.75">
      <c r="A29" s="72"/>
      <c r="B29" s="79"/>
      <c r="C29" s="65"/>
      <c r="E29" s="78">
        <f>B26*100+B27*10+B28</f>
        <v>0</v>
      </c>
      <c r="F29" s="66" t="str">
        <f>IF(E29+E25+E21+E17=0,"ноль рублей ",IF(C28=1,"рубль ",IF(OR(C28=2,C28=3,C28=4),"рубля ","рублей ")))</f>
        <v>ноль рублей </v>
      </c>
      <c r="G29" s="65"/>
    </row>
    <row r="30" spans="1:8" s="66" customFormat="1" ht="12.75">
      <c r="A30" s="80">
        <f>ROUND(100*(E1-E12),0)</f>
        <v>0</v>
      </c>
      <c r="C30" s="65">
        <f>TRUNC(A30/10)</f>
        <v>0</v>
      </c>
      <c r="E30" s="78">
        <f>IF(OR(C30=1,C30=0),"",IF(C30=2,E34,IF(C30=3,E35,IF(C30=4,E36,IF(C30=5,E37,IF(C30=6,E38,IF(C30=7,E39,IF(C30=8,E40,E41))))))))</f>
      </c>
      <c r="H30" s="65"/>
    </row>
    <row r="31" spans="3:8" s="66" customFormat="1" ht="12.75">
      <c r="C31" s="65">
        <f>TRUNC(A30-C30*10)</f>
        <v>0</v>
      </c>
      <c r="E31" s="78" t="str">
        <f>IF(C31=1,B33,IF(C31=2,B34,IF(C31=3,A35,IF(C31=4,A36,IF(C31=5,A37,IF(C31=6,A38,IF(C31=7,A39,IF(C31=8,A40,A41))))))))</f>
        <v>девять </v>
      </c>
      <c r="H31" s="65"/>
    </row>
    <row r="32" s="66" customFormat="1" ht="12.75">
      <c r="H32" s="65"/>
    </row>
    <row r="33" spans="1:8" s="66" customFormat="1" ht="12.75">
      <c r="A33" s="66" t="s">
        <v>38</v>
      </c>
      <c r="B33" s="66" t="s">
        <v>39</v>
      </c>
      <c r="D33" s="66" t="s">
        <v>40</v>
      </c>
      <c r="H33" s="65"/>
    </row>
    <row r="34" spans="1:7" s="66" customFormat="1" ht="12.75">
      <c r="A34" s="66" t="s">
        <v>41</v>
      </c>
      <c r="B34" s="66" t="s">
        <v>42</v>
      </c>
      <c r="D34" s="66" t="s">
        <v>43</v>
      </c>
      <c r="E34" s="66" t="s">
        <v>44</v>
      </c>
      <c r="G34" s="66" t="s">
        <v>45</v>
      </c>
    </row>
    <row r="35" spans="1:7" s="66" customFormat="1" ht="12.75">
      <c r="A35" s="66" t="s">
        <v>46</v>
      </c>
      <c r="D35" s="66" t="s">
        <v>47</v>
      </c>
      <c r="E35" s="66" t="s">
        <v>48</v>
      </c>
      <c r="G35" s="66" t="s">
        <v>49</v>
      </c>
    </row>
    <row r="36" spans="1:7" s="66" customFormat="1" ht="12.75">
      <c r="A36" s="66" t="s">
        <v>50</v>
      </c>
      <c r="D36" s="66" t="s">
        <v>51</v>
      </c>
      <c r="E36" s="66" t="s">
        <v>52</v>
      </c>
      <c r="G36" s="66" t="s">
        <v>53</v>
      </c>
    </row>
    <row r="37" spans="1:7" s="66" customFormat="1" ht="12.75">
      <c r="A37" s="66" t="s">
        <v>54</v>
      </c>
      <c r="D37" s="66" t="s">
        <v>55</v>
      </c>
      <c r="E37" s="66" t="s">
        <v>56</v>
      </c>
      <c r="G37" s="66" t="s">
        <v>57</v>
      </c>
    </row>
    <row r="38" spans="1:7" s="66" customFormat="1" ht="12.75">
      <c r="A38" s="66" t="s">
        <v>58</v>
      </c>
      <c r="D38" s="66" t="s">
        <v>59</v>
      </c>
      <c r="E38" s="66" t="s">
        <v>60</v>
      </c>
      <c r="G38" s="66" t="s">
        <v>61</v>
      </c>
    </row>
    <row r="39" spans="1:7" s="66" customFormat="1" ht="12.75">
      <c r="A39" s="66" t="s">
        <v>62</v>
      </c>
      <c r="D39" s="66" t="s">
        <v>63</v>
      </c>
      <c r="E39" s="66" t="s">
        <v>64</v>
      </c>
      <c r="G39" s="66" t="s">
        <v>65</v>
      </c>
    </row>
    <row r="40" spans="1:7" s="66" customFormat="1" ht="12.75">
      <c r="A40" s="81" t="s">
        <v>66</v>
      </c>
      <c r="D40" s="66" t="s">
        <v>67</v>
      </c>
      <c r="E40" s="66" t="s">
        <v>68</v>
      </c>
      <c r="G40" s="66" t="s">
        <v>69</v>
      </c>
    </row>
    <row r="41" spans="1:7" s="66" customFormat="1" ht="12.75">
      <c r="A41" s="66" t="s">
        <v>70</v>
      </c>
      <c r="D41" s="66" t="s">
        <v>71</v>
      </c>
      <c r="E41" s="66" t="s">
        <v>72</v>
      </c>
      <c r="G41" s="66" t="s">
        <v>73</v>
      </c>
    </row>
    <row r="42" spans="4:8" s="66" customFormat="1" ht="12.75">
      <c r="D42" s="66" t="s">
        <v>74</v>
      </c>
      <c r="E42" s="66" t="s">
        <v>75</v>
      </c>
      <c r="H42" s="65"/>
    </row>
    <row r="43" s="66" customFormat="1" ht="12.75">
      <c r="H43" s="65"/>
    </row>
    <row r="44" s="66" customFormat="1" ht="12.75">
      <c r="H44" s="65"/>
    </row>
    <row r="45" s="66" customFormat="1" ht="12.75">
      <c r="H45" s="65"/>
    </row>
    <row r="46" spans="4:8" s="66" customFormat="1" ht="12.75">
      <c r="D46" s="66">
        <f>LEN(B2)</f>
        <v>12</v>
      </c>
      <c r="H46" s="65"/>
    </row>
    <row r="47" spans="2:8" s="66" customFormat="1" ht="12.75">
      <c r="B47" s="66">
        <f>CONCATENATE("")</f>
      </c>
      <c r="D47" s="66" t="e">
        <f>FIND(" ",B2,40)</f>
        <v>#VALUE!</v>
      </c>
      <c r="H47" s="65"/>
    </row>
    <row r="48" spans="4:8" s="66" customFormat="1" ht="18" customHeight="1">
      <c r="D48" s="82" t="str">
        <f>IF(D46&lt;50,B2,LEFT(B2,D47))</f>
        <v>Ноль рублей </v>
      </c>
      <c r="H48" s="65"/>
    </row>
    <row r="49" spans="4:8" ht="12.75">
      <c r="D49" s="50" t="str">
        <f>IF(D46&lt;50," ",MID(B2,(D47+1),200))</f>
        <v> </v>
      </c>
      <c r="H49" s="50"/>
    </row>
    <row r="50" ht="12.75">
      <c r="D50" s="50" t="e">
        <f>FIND(" ",B2,20)</f>
        <v>#VALUE!</v>
      </c>
    </row>
    <row r="51" ht="12.75">
      <c r="D51" s="50" t="str">
        <f>IF(D46&lt;40,B2,LEFT(B2,D50))</f>
        <v>Ноль рублей </v>
      </c>
    </row>
    <row r="52" ht="12.75">
      <c r="D52" s="50">
        <f>IF(D46&lt;40,"",MID(B2,(D50+1),200))</f>
      </c>
    </row>
    <row r="96" spans="1:4" ht="12.75">
      <c r="A96" s="85"/>
      <c r="B96" s="85"/>
      <c r="C96" s="85"/>
      <c r="D96" s="85"/>
    </row>
  </sheetData>
  <sheetProtection/>
  <mergeCells count="3">
    <mergeCell ref="N2:O2"/>
    <mergeCell ref="K3:M3"/>
    <mergeCell ref="A96:D9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AM6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.75"/>
  <cols>
    <col min="1" max="3" width="2.75390625" style="1" customWidth="1"/>
    <col min="4" max="16384" width="2.75390625" style="1" customWidth="1"/>
  </cols>
  <sheetData>
    <row r="1" spans="2:39" ht="19.5" customHeight="1" thickBot="1">
      <c r="B1" s="131" t="s">
        <v>10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</row>
    <row r="2" spans="2:39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2:39" ht="12" customHeight="1">
      <c r="B3" s="5"/>
      <c r="C3" s="6" t="s">
        <v>11</v>
      </c>
      <c r="D3" s="6"/>
      <c r="E3" s="6"/>
      <c r="F3" s="6"/>
      <c r="G3" s="6"/>
      <c r="H3" s="6"/>
      <c r="I3" s="6"/>
      <c r="J3" s="6"/>
      <c r="K3" s="153"/>
      <c r="L3" s="153"/>
      <c r="M3" s="6" t="s">
        <v>7</v>
      </c>
      <c r="N3" s="6" t="s">
        <v>2</v>
      </c>
      <c r="O3" s="153"/>
      <c r="P3" s="153"/>
      <c r="Q3" s="6" t="s">
        <v>7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7"/>
    </row>
    <row r="4" spans="2:39" ht="12" customHeight="1">
      <c r="B4" s="5"/>
      <c r="C4" s="6" t="s">
        <v>12</v>
      </c>
      <c r="D4" s="6"/>
      <c r="E4" s="6"/>
      <c r="F4" s="154" t="str">
        <f>Лист1!$B$2</f>
        <v>Ноль рублей </v>
      </c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7"/>
    </row>
    <row r="5" spans="2:39" ht="12" customHeight="1">
      <c r="B5" s="5"/>
      <c r="C5" s="6"/>
      <c r="D5" s="6"/>
      <c r="E5" s="6"/>
      <c r="F5" s="155" t="s">
        <v>13</v>
      </c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7"/>
    </row>
    <row r="6" spans="2:39" ht="12" customHeight="1">
      <c r="B6" s="5"/>
      <c r="C6" s="6"/>
      <c r="D6" s="6"/>
      <c r="E6" s="6"/>
      <c r="F6" s="6"/>
      <c r="G6" s="41"/>
      <c r="H6" s="41"/>
      <c r="I6" s="41"/>
      <c r="J6" s="41"/>
      <c r="K6" s="41"/>
      <c r="L6" s="41"/>
      <c r="M6" s="41"/>
      <c r="N6" s="41"/>
      <c r="O6" s="41"/>
      <c r="P6" s="17"/>
      <c r="Q6" s="41"/>
      <c r="R6" s="41"/>
      <c r="S6" s="41"/>
      <c r="T6" s="41"/>
      <c r="U6" s="41"/>
      <c r="V6" s="41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7"/>
    </row>
    <row r="7" spans="2:39" ht="12" customHeight="1">
      <c r="B7" s="5"/>
      <c r="C7" s="6"/>
      <c r="D7" s="6"/>
      <c r="E7" s="6"/>
      <c r="F7" s="6"/>
      <c r="G7" s="41"/>
      <c r="H7" s="41"/>
      <c r="I7" s="41"/>
      <c r="J7" s="41"/>
      <c r="K7" s="41"/>
      <c r="L7" s="41"/>
      <c r="M7" s="41"/>
      <c r="N7" s="41"/>
      <c r="O7" s="41"/>
      <c r="P7" s="17"/>
      <c r="Q7" s="41"/>
      <c r="R7" s="41"/>
      <c r="S7" s="41"/>
      <c r="T7" s="41"/>
      <c r="U7" s="41"/>
      <c r="V7" s="41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7"/>
    </row>
    <row r="8" spans="2:39" ht="12" customHeight="1">
      <c r="B8" s="5"/>
      <c r="C8" s="6" t="s">
        <v>14</v>
      </c>
      <c r="D8" s="6"/>
      <c r="E8" s="6"/>
      <c r="F8" s="6"/>
      <c r="G8" s="41"/>
      <c r="H8" s="41"/>
      <c r="I8" s="41"/>
      <c r="J8" s="41"/>
      <c r="K8" s="41"/>
      <c r="L8" s="41"/>
      <c r="M8" s="41"/>
      <c r="N8" s="41"/>
      <c r="O8" s="41"/>
      <c r="P8" s="17"/>
      <c r="Q8" s="41"/>
      <c r="R8" s="41"/>
      <c r="S8" s="41"/>
      <c r="T8" s="91"/>
      <c r="U8" s="91"/>
      <c r="V8" s="91"/>
      <c r="W8" s="91"/>
      <c r="X8" s="91"/>
      <c r="Y8" s="91"/>
      <c r="Z8" s="20"/>
      <c r="AA8" s="20"/>
      <c r="AB8" s="91"/>
      <c r="AC8" s="91"/>
      <c r="AD8" s="91"/>
      <c r="AE8" s="91"/>
      <c r="AF8" s="91"/>
      <c r="AG8" s="91"/>
      <c r="AH8" s="42"/>
      <c r="AI8" s="42"/>
      <c r="AJ8" s="42"/>
      <c r="AK8" s="42"/>
      <c r="AL8" s="42"/>
      <c r="AM8" s="7"/>
    </row>
    <row r="9" spans="2:39" ht="12" customHeight="1">
      <c r="B9" s="5"/>
      <c r="C9" s="6"/>
      <c r="D9" s="6"/>
      <c r="E9" s="6"/>
      <c r="F9" s="6"/>
      <c r="G9" s="41"/>
      <c r="H9" s="41"/>
      <c r="I9" s="41"/>
      <c r="J9" s="41"/>
      <c r="K9" s="41"/>
      <c r="L9" s="41"/>
      <c r="M9" s="41"/>
      <c r="N9" s="41"/>
      <c r="O9" s="41"/>
      <c r="P9" s="17"/>
      <c r="Q9" s="41"/>
      <c r="R9" s="41"/>
      <c r="S9" s="41"/>
      <c r="T9" s="92" t="s">
        <v>1</v>
      </c>
      <c r="U9" s="92"/>
      <c r="V9" s="92"/>
      <c r="W9" s="92"/>
      <c r="X9" s="92"/>
      <c r="Y9" s="92"/>
      <c r="Z9" s="27"/>
      <c r="AA9" s="27"/>
      <c r="AB9" s="92" t="s">
        <v>3</v>
      </c>
      <c r="AC9" s="92"/>
      <c r="AD9" s="92"/>
      <c r="AE9" s="92"/>
      <c r="AF9" s="92"/>
      <c r="AG9" s="92"/>
      <c r="AH9" s="42"/>
      <c r="AI9" s="42"/>
      <c r="AJ9" s="42"/>
      <c r="AK9" s="42"/>
      <c r="AL9" s="42"/>
      <c r="AM9" s="7"/>
    </row>
    <row r="10" spans="2:39" ht="12" customHeight="1">
      <c r="B10" s="5"/>
      <c r="C10" s="6"/>
      <c r="D10" s="6"/>
      <c r="E10" s="6"/>
      <c r="F10" s="6"/>
      <c r="G10" s="41"/>
      <c r="H10" s="41"/>
      <c r="I10" s="41"/>
      <c r="J10" s="41"/>
      <c r="K10" s="41"/>
      <c r="L10" s="41"/>
      <c r="M10" s="41"/>
      <c r="N10" s="41"/>
      <c r="O10" s="41"/>
      <c r="P10" s="17"/>
      <c r="Q10" s="41"/>
      <c r="R10" s="41"/>
      <c r="S10" s="41"/>
      <c r="T10" s="41"/>
      <c r="U10" s="41"/>
      <c r="V10" s="41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7"/>
    </row>
    <row r="11" spans="2:39" ht="12" customHeight="1">
      <c r="B11" s="5"/>
      <c r="C11" s="90" t="s">
        <v>0</v>
      </c>
      <c r="D11" s="90"/>
      <c r="E11" s="90"/>
      <c r="F11" s="90"/>
      <c r="G11" s="90"/>
      <c r="H11" s="90"/>
      <c r="I11" s="19"/>
      <c r="J11" s="19"/>
      <c r="K11" s="19"/>
      <c r="L11" s="19"/>
      <c r="M11" s="19"/>
      <c r="N11" s="19"/>
      <c r="O11" s="20"/>
      <c r="P11" s="20"/>
      <c r="Q11" s="20"/>
      <c r="R11" s="20"/>
      <c r="S11" s="20"/>
      <c r="T11" s="91"/>
      <c r="U11" s="91"/>
      <c r="V11" s="91"/>
      <c r="W11" s="91"/>
      <c r="X11" s="91"/>
      <c r="Y11" s="91"/>
      <c r="Z11" s="20"/>
      <c r="AA11" s="20"/>
      <c r="AB11" s="91"/>
      <c r="AC11" s="91"/>
      <c r="AD11" s="91"/>
      <c r="AE11" s="91"/>
      <c r="AF11" s="91"/>
      <c r="AG11" s="91"/>
      <c r="AH11" s="6"/>
      <c r="AI11" s="6"/>
      <c r="AJ11" s="6"/>
      <c r="AK11" s="6"/>
      <c r="AL11" s="6"/>
      <c r="AM11" s="7"/>
    </row>
    <row r="12" spans="2:39" ht="12" customHeight="1">
      <c r="B12" s="5"/>
      <c r="C12" s="6"/>
      <c r="D12" s="6"/>
      <c r="E12" s="6"/>
      <c r="F12" s="6"/>
      <c r="G12" s="6"/>
      <c r="H12" s="6"/>
      <c r="I12" s="17"/>
      <c r="J12" s="17"/>
      <c r="K12" s="17"/>
      <c r="L12" s="17"/>
      <c r="M12" s="17"/>
      <c r="N12" s="17"/>
      <c r="O12" s="27"/>
      <c r="P12" s="27"/>
      <c r="Q12" s="27"/>
      <c r="R12" s="27"/>
      <c r="S12" s="27"/>
      <c r="T12" s="92" t="s">
        <v>1</v>
      </c>
      <c r="U12" s="92"/>
      <c r="V12" s="92"/>
      <c r="W12" s="92"/>
      <c r="X12" s="92"/>
      <c r="Y12" s="92"/>
      <c r="Z12" s="27"/>
      <c r="AA12" s="27"/>
      <c r="AB12" s="92" t="s">
        <v>3</v>
      </c>
      <c r="AC12" s="92"/>
      <c r="AD12" s="92"/>
      <c r="AE12" s="92"/>
      <c r="AF12" s="92"/>
      <c r="AG12" s="92"/>
      <c r="AH12" s="6"/>
      <c r="AI12" s="6"/>
      <c r="AJ12" s="6"/>
      <c r="AK12" s="6"/>
      <c r="AL12" s="6"/>
      <c r="AM12" s="7"/>
    </row>
    <row r="13" spans="2:39" ht="12" customHeight="1">
      <c r="B13" s="5"/>
      <c r="C13" s="8"/>
      <c r="D13" s="8"/>
      <c r="E13" s="8"/>
      <c r="F13" s="8"/>
      <c r="G13" s="8"/>
      <c r="H13" s="8"/>
      <c r="I13" s="8"/>
      <c r="J13" s="24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23"/>
      <c r="AA13" s="23"/>
      <c r="AB13" s="23"/>
      <c r="AC13" s="23"/>
      <c r="AD13" s="23"/>
      <c r="AE13" s="23"/>
      <c r="AF13" s="23"/>
      <c r="AG13" s="23"/>
      <c r="AH13" s="21"/>
      <c r="AI13" s="21"/>
      <c r="AJ13" s="21"/>
      <c r="AK13" s="21"/>
      <c r="AL13" s="21"/>
      <c r="AM13" s="7"/>
    </row>
    <row r="14" spans="2:39" ht="12" customHeight="1">
      <c r="B14" s="5"/>
      <c r="C14" s="8"/>
      <c r="D14" s="8"/>
      <c r="E14" s="8"/>
      <c r="F14" s="8"/>
      <c r="G14" s="8"/>
      <c r="H14" s="8"/>
      <c r="I14" s="8"/>
      <c r="J14" s="24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3"/>
      <c r="AA14" s="23"/>
      <c r="AB14" s="23"/>
      <c r="AC14" s="23"/>
      <c r="AD14" s="23"/>
      <c r="AE14" s="23"/>
      <c r="AF14" s="23"/>
      <c r="AG14" s="23"/>
      <c r="AH14" s="21"/>
      <c r="AI14" s="21"/>
      <c r="AJ14" s="21"/>
      <c r="AK14" s="21"/>
      <c r="AL14" s="21"/>
      <c r="AM14" s="7"/>
    </row>
    <row r="15" spans="2:39" ht="12" customHeight="1">
      <c r="B15" s="5"/>
      <c r="C15" s="86" t="s">
        <v>15</v>
      </c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7"/>
      <c r="X15" s="87"/>
      <c r="Y15" s="87"/>
      <c r="Z15" s="87"/>
      <c r="AA15" s="87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7"/>
    </row>
    <row r="16" spans="2:39" ht="12" customHeight="1">
      <c r="B16" s="5"/>
      <c r="C16" s="8"/>
      <c r="D16" s="8"/>
      <c r="E16" s="8"/>
      <c r="F16" s="8"/>
      <c r="G16" s="8"/>
      <c r="H16" s="8"/>
      <c r="I16" s="17"/>
      <c r="J16" s="17"/>
      <c r="K16" s="17"/>
      <c r="L16" s="17"/>
      <c r="M16" s="17"/>
      <c r="N16" s="17"/>
      <c r="O16" s="89" t="s">
        <v>8</v>
      </c>
      <c r="P16" s="89"/>
      <c r="Q16" s="88"/>
      <c r="R16" s="88"/>
      <c r="S16" s="88"/>
      <c r="T16" s="88"/>
      <c r="U16" s="88"/>
      <c r="V16" s="88"/>
      <c r="W16" s="38">
        <v>20</v>
      </c>
      <c r="X16" s="37"/>
      <c r="Y16" s="38" t="s">
        <v>7</v>
      </c>
      <c r="Z16" s="23"/>
      <c r="AA16" s="43"/>
      <c r="AB16" s="43"/>
      <c r="AC16" s="43"/>
      <c r="AD16" s="43"/>
      <c r="AE16" s="43"/>
      <c r="AF16" s="43"/>
      <c r="AG16" s="44"/>
      <c r="AH16" s="44"/>
      <c r="AI16" s="44"/>
      <c r="AJ16" s="44"/>
      <c r="AK16" s="44"/>
      <c r="AL16" s="44"/>
      <c r="AM16" s="7"/>
    </row>
    <row r="17" spans="2:39" ht="12" customHeight="1">
      <c r="B17" s="5"/>
      <c r="C17" s="8"/>
      <c r="D17" s="8"/>
      <c r="E17" s="8"/>
      <c r="F17" s="8"/>
      <c r="G17" s="8"/>
      <c r="H17" s="8"/>
      <c r="I17" s="17"/>
      <c r="J17" s="17"/>
      <c r="K17" s="17"/>
      <c r="L17" s="17"/>
      <c r="M17" s="17"/>
      <c r="N17" s="17"/>
      <c r="O17" s="24"/>
      <c r="P17" s="24"/>
      <c r="Q17" s="22"/>
      <c r="R17" s="22"/>
      <c r="S17" s="22"/>
      <c r="T17" s="22"/>
      <c r="U17" s="22"/>
      <c r="V17" s="22"/>
      <c r="W17" s="8"/>
      <c r="X17" s="28"/>
      <c r="Y17" s="8"/>
      <c r="Z17" s="23"/>
      <c r="AA17" s="34"/>
      <c r="AB17" s="34"/>
      <c r="AC17" s="34"/>
      <c r="AD17" s="34"/>
      <c r="AE17" s="34"/>
      <c r="AF17" s="34"/>
      <c r="AG17" s="35"/>
      <c r="AH17" s="35"/>
      <c r="AI17" s="35"/>
      <c r="AJ17" s="35"/>
      <c r="AK17" s="35"/>
      <c r="AL17" s="35"/>
      <c r="AM17" s="7"/>
    </row>
    <row r="18" spans="2:39" ht="12" customHeight="1">
      <c r="B18" s="5"/>
      <c r="C18" s="8"/>
      <c r="D18" s="8"/>
      <c r="E18" s="8"/>
      <c r="F18" s="8"/>
      <c r="G18" s="8"/>
      <c r="H18" s="8"/>
      <c r="I18" s="8"/>
      <c r="J18" s="24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23"/>
      <c r="AA18" s="23"/>
      <c r="AB18" s="23"/>
      <c r="AC18" s="23"/>
      <c r="AD18" s="23"/>
      <c r="AE18" s="23"/>
      <c r="AF18" s="23"/>
      <c r="AG18" s="23"/>
      <c r="AH18" s="21"/>
      <c r="AI18" s="156" t="s">
        <v>6</v>
      </c>
      <c r="AJ18" s="156"/>
      <c r="AK18" s="156"/>
      <c r="AL18" s="156"/>
      <c r="AM18" s="7"/>
    </row>
    <row r="19" spans="2:39" ht="12" customHeight="1">
      <c r="B19" s="40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156"/>
      <c r="AJ19" s="156"/>
      <c r="AK19" s="156"/>
      <c r="AL19" s="156"/>
      <c r="AM19" s="7"/>
    </row>
    <row r="20" spans="2:39" ht="12" customHeight="1">
      <c r="B20" s="5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6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24" t="s">
        <v>16</v>
      </c>
      <c r="AI20" s="157">
        <v>504011</v>
      </c>
      <c r="AJ20" s="157"/>
      <c r="AK20" s="157"/>
      <c r="AL20" s="157"/>
      <c r="AM20" s="7"/>
    </row>
    <row r="21" spans="2:39" ht="12" customHeight="1">
      <c r="B21" s="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8"/>
      <c r="N21" s="46"/>
      <c r="O21" s="46"/>
      <c r="P21" s="46"/>
      <c r="Q21" s="46"/>
      <c r="R21" s="46"/>
      <c r="S21" s="46"/>
      <c r="T21" s="46"/>
      <c r="U21" s="46"/>
      <c r="V21" s="6"/>
      <c r="W21" s="6"/>
      <c r="X21" s="8"/>
      <c r="Y21" s="8"/>
      <c r="Z21" s="6"/>
      <c r="AA21" s="6"/>
      <c r="AB21" s="6"/>
      <c r="AC21" s="6"/>
      <c r="AD21" s="6"/>
      <c r="AE21" s="6"/>
      <c r="AF21" s="6"/>
      <c r="AG21" s="6"/>
      <c r="AH21" s="6"/>
      <c r="AI21" s="156"/>
      <c r="AJ21" s="156"/>
      <c r="AK21" s="156"/>
      <c r="AL21" s="156"/>
      <c r="AM21" s="7"/>
    </row>
    <row r="22" spans="2:39" ht="12" customHeight="1">
      <c r="B22" s="5"/>
      <c r="C22" s="6" t="s">
        <v>17</v>
      </c>
      <c r="D22" s="8"/>
      <c r="E22" s="8"/>
      <c r="F22" s="8"/>
      <c r="G22" s="8"/>
      <c r="H22" s="8"/>
      <c r="I22" s="8"/>
      <c r="J22" s="8"/>
      <c r="K22" s="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9"/>
      <c r="AI22" s="156"/>
      <c r="AJ22" s="156"/>
      <c r="AK22" s="156"/>
      <c r="AL22" s="156"/>
      <c r="AM22" s="7"/>
    </row>
    <row r="23" spans="2:39" ht="12" customHeight="1">
      <c r="B23" s="5"/>
      <c r="C23" s="8" t="s">
        <v>18</v>
      </c>
      <c r="D23" s="8"/>
      <c r="E23" s="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45"/>
      <c r="AG23" s="45"/>
      <c r="AH23" s="45"/>
      <c r="AI23" s="157"/>
      <c r="AJ23" s="157"/>
      <c r="AK23" s="157"/>
      <c r="AL23" s="157"/>
      <c r="AM23" s="7"/>
    </row>
    <row r="24" spans="2:39" ht="12" customHeight="1">
      <c r="B24" s="5"/>
      <c r="C24" s="8" t="s">
        <v>19</v>
      </c>
      <c r="D24" s="8"/>
      <c r="E24" s="8"/>
      <c r="F24" s="8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8"/>
      <c r="AG24" s="8"/>
      <c r="AH24" s="24" t="s">
        <v>23</v>
      </c>
      <c r="AI24" s="157"/>
      <c r="AJ24" s="157"/>
      <c r="AK24" s="157"/>
      <c r="AL24" s="157"/>
      <c r="AM24" s="7"/>
    </row>
    <row r="25" spans="2:39" ht="12" customHeight="1">
      <c r="B25" s="5"/>
      <c r="C25" s="25" t="s">
        <v>20</v>
      </c>
      <c r="D25" s="46"/>
      <c r="E25" s="46"/>
      <c r="F25" s="46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22"/>
      <c r="AG25" s="22"/>
      <c r="AH25" s="22"/>
      <c r="AI25" s="157"/>
      <c r="AJ25" s="157"/>
      <c r="AK25" s="157"/>
      <c r="AL25" s="157"/>
      <c r="AM25" s="7"/>
    </row>
    <row r="26" spans="2:39" ht="12" customHeight="1">
      <c r="B26" s="5"/>
      <c r="C26" s="25" t="s">
        <v>21</v>
      </c>
      <c r="D26" s="26"/>
      <c r="E26" s="29"/>
      <c r="F26" s="29"/>
      <c r="G26" s="29"/>
      <c r="H26" s="29"/>
      <c r="I26" s="29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22"/>
      <c r="AG26" s="22"/>
      <c r="AH26" s="24" t="s">
        <v>22</v>
      </c>
      <c r="AI26" s="157"/>
      <c r="AJ26" s="157"/>
      <c r="AK26" s="157"/>
      <c r="AL26" s="157"/>
      <c r="AM26" s="7"/>
    </row>
    <row r="27" spans="2:39" ht="12" customHeight="1">
      <c r="B27" s="5"/>
      <c r="C27" s="25" t="s">
        <v>24</v>
      </c>
      <c r="D27" s="29"/>
      <c r="E27" s="29"/>
      <c r="F27" s="29"/>
      <c r="G27" s="29"/>
      <c r="H27" s="29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22"/>
      <c r="AG27" s="22"/>
      <c r="AH27" s="22"/>
      <c r="AI27" s="157"/>
      <c r="AJ27" s="157"/>
      <c r="AK27" s="157"/>
      <c r="AL27" s="157"/>
      <c r="AM27" s="7"/>
    </row>
    <row r="28" spans="2:39" ht="12" customHeight="1">
      <c r="B28" s="5"/>
      <c r="C28" s="25" t="s">
        <v>25</v>
      </c>
      <c r="D28" s="8"/>
      <c r="E28" s="8"/>
      <c r="F28" s="8"/>
      <c r="G28" s="8"/>
      <c r="H28" s="8"/>
      <c r="I28" s="8"/>
      <c r="J28" s="8"/>
      <c r="K28" s="8"/>
      <c r="L28" s="101"/>
      <c r="M28" s="101"/>
      <c r="N28" s="101"/>
      <c r="O28" s="101"/>
      <c r="P28" s="47" t="s">
        <v>9</v>
      </c>
      <c r="Q28" s="101"/>
      <c r="R28" s="101"/>
      <c r="S28" s="101"/>
      <c r="T28" s="101"/>
      <c r="U28" s="101"/>
      <c r="V28" s="47">
        <v>20</v>
      </c>
      <c r="W28" s="49"/>
      <c r="X28" s="47" t="s">
        <v>7</v>
      </c>
      <c r="Y28" s="47"/>
      <c r="Z28" s="48"/>
      <c r="AA28" s="48"/>
      <c r="AB28" s="47"/>
      <c r="AC28" s="47"/>
      <c r="AD28" s="47"/>
      <c r="AE28" s="47"/>
      <c r="AF28" s="47"/>
      <c r="AG28" s="47"/>
      <c r="AH28" s="6"/>
      <c r="AI28" s="6"/>
      <c r="AJ28" s="6"/>
      <c r="AK28" s="6"/>
      <c r="AL28" s="6"/>
      <c r="AM28" s="7"/>
    </row>
    <row r="29" spans="2:39" ht="12" customHeight="1"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7"/>
    </row>
    <row r="30" spans="2:39" s="12" customFormat="1" ht="12" customHeight="1">
      <c r="B30" s="9"/>
      <c r="C30" s="107" t="s">
        <v>5</v>
      </c>
      <c r="D30" s="108"/>
      <c r="E30" s="107" t="s">
        <v>26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08"/>
      <c r="Q30" s="107" t="s">
        <v>27</v>
      </c>
      <c r="R30" s="129"/>
      <c r="S30" s="129"/>
      <c r="T30" s="129"/>
      <c r="U30" s="129"/>
      <c r="V30" s="129"/>
      <c r="W30" s="108"/>
      <c r="X30" s="107" t="s">
        <v>4</v>
      </c>
      <c r="Y30" s="129"/>
      <c r="Z30" s="129"/>
      <c r="AA30" s="129"/>
      <c r="AB30" s="129"/>
      <c r="AC30" s="129"/>
      <c r="AD30" s="129"/>
      <c r="AE30" s="108"/>
      <c r="AF30" s="107" t="s">
        <v>28</v>
      </c>
      <c r="AG30" s="129"/>
      <c r="AH30" s="129"/>
      <c r="AI30" s="129"/>
      <c r="AJ30" s="129"/>
      <c r="AK30" s="129"/>
      <c r="AL30" s="108"/>
      <c r="AM30" s="11"/>
    </row>
    <row r="31" spans="2:39" s="12" customFormat="1" ht="12" customHeight="1">
      <c r="B31" s="9"/>
      <c r="C31" s="109"/>
      <c r="D31" s="110"/>
      <c r="E31" s="109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10"/>
      <c r="Q31" s="109"/>
      <c r="R31" s="130"/>
      <c r="S31" s="130"/>
      <c r="T31" s="130"/>
      <c r="U31" s="130"/>
      <c r="V31" s="130"/>
      <c r="W31" s="110"/>
      <c r="X31" s="109"/>
      <c r="Y31" s="130"/>
      <c r="Z31" s="130"/>
      <c r="AA31" s="130"/>
      <c r="AB31" s="130"/>
      <c r="AC31" s="130"/>
      <c r="AD31" s="130"/>
      <c r="AE31" s="110"/>
      <c r="AF31" s="109"/>
      <c r="AG31" s="130"/>
      <c r="AH31" s="130"/>
      <c r="AI31" s="130"/>
      <c r="AJ31" s="130"/>
      <c r="AK31" s="130"/>
      <c r="AL31" s="110"/>
      <c r="AM31" s="11"/>
    </row>
    <row r="32" spans="2:39" s="12" customFormat="1" ht="9.75" customHeight="1">
      <c r="B32" s="9"/>
      <c r="C32" s="118">
        <v>1</v>
      </c>
      <c r="D32" s="118"/>
      <c r="E32" s="120">
        <v>2</v>
      </c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2"/>
      <c r="Q32" s="120">
        <v>3</v>
      </c>
      <c r="R32" s="121"/>
      <c r="S32" s="121"/>
      <c r="T32" s="121"/>
      <c r="U32" s="121"/>
      <c r="V32" s="121"/>
      <c r="W32" s="122"/>
      <c r="X32" s="120">
        <v>4</v>
      </c>
      <c r="Y32" s="121"/>
      <c r="Z32" s="121"/>
      <c r="AA32" s="121"/>
      <c r="AB32" s="121"/>
      <c r="AC32" s="121"/>
      <c r="AD32" s="121"/>
      <c r="AE32" s="122"/>
      <c r="AF32" s="120">
        <v>5</v>
      </c>
      <c r="AG32" s="121"/>
      <c r="AH32" s="121"/>
      <c r="AI32" s="121"/>
      <c r="AJ32" s="121"/>
      <c r="AK32" s="121"/>
      <c r="AL32" s="122"/>
      <c r="AM32" s="11"/>
    </row>
    <row r="33" spans="2:39" s="12" customFormat="1" ht="12" customHeight="1">
      <c r="B33" s="9"/>
      <c r="C33" s="119"/>
      <c r="D33" s="119"/>
      <c r="E33" s="112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4"/>
      <c r="Q33" s="126"/>
      <c r="R33" s="127"/>
      <c r="S33" s="127"/>
      <c r="T33" s="127"/>
      <c r="U33" s="127"/>
      <c r="V33" s="127"/>
      <c r="W33" s="128"/>
      <c r="X33" s="123"/>
      <c r="Y33" s="124"/>
      <c r="Z33" s="124"/>
      <c r="AA33" s="124"/>
      <c r="AB33" s="124"/>
      <c r="AC33" s="124"/>
      <c r="AD33" s="124"/>
      <c r="AE33" s="125"/>
      <c r="AF33" s="132"/>
      <c r="AG33" s="133"/>
      <c r="AH33" s="133"/>
      <c r="AI33" s="133"/>
      <c r="AJ33" s="133"/>
      <c r="AK33" s="133"/>
      <c r="AL33" s="134"/>
      <c r="AM33" s="11"/>
    </row>
    <row r="34" spans="2:39" s="12" customFormat="1" ht="12" customHeight="1">
      <c r="B34" s="9"/>
      <c r="C34" s="111"/>
      <c r="D34" s="111"/>
      <c r="E34" s="115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7"/>
      <c r="Q34" s="147"/>
      <c r="R34" s="148"/>
      <c r="S34" s="148"/>
      <c r="T34" s="148"/>
      <c r="U34" s="148"/>
      <c r="V34" s="148"/>
      <c r="W34" s="149"/>
      <c r="X34" s="150"/>
      <c r="Y34" s="151"/>
      <c r="Z34" s="151"/>
      <c r="AA34" s="151"/>
      <c r="AB34" s="151"/>
      <c r="AC34" s="151"/>
      <c r="AD34" s="151"/>
      <c r="AE34" s="152"/>
      <c r="AF34" s="144"/>
      <c r="AG34" s="145"/>
      <c r="AH34" s="145"/>
      <c r="AI34" s="145"/>
      <c r="AJ34" s="145"/>
      <c r="AK34" s="145"/>
      <c r="AL34" s="146"/>
      <c r="AM34" s="11"/>
    </row>
    <row r="35" spans="2:39" s="12" customFormat="1" ht="12" customHeight="1">
      <c r="B35" s="9"/>
      <c r="C35" s="111"/>
      <c r="D35" s="111"/>
      <c r="E35" s="115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7"/>
      <c r="Q35" s="147"/>
      <c r="R35" s="148"/>
      <c r="S35" s="148"/>
      <c r="T35" s="148"/>
      <c r="U35" s="148"/>
      <c r="V35" s="148"/>
      <c r="W35" s="149"/>
      <c r="X35" s="150"/>
      <c r="Y35" s="151"/>
      <c r="Z35" s="151"/>
      <c r="AA35" s="151"/>
      <c r="AB35" s="151"/>
      <c r="AC35" s="151"/>
      <c r="AD35" s="151"/>
      <c r="AE35" s="152"/>
      <c r="AF35" s="144"/>
      <c r="AG35" s="145"/>
      <c r="AH35" s="145"/>
      <c r="AI35" s="145"/>
      <c r="AJ35" s="145"/>
      <c r="AK35" s="145"/>
      <c r="AL35" s="146"/>
      <c r="AM35" s="11"/>
    </row>
    <row r="36" spans="2:39" s="12" customFormat="1" ht="12" customHeight="1">
      <c r="B36" s="9"/>
      <c r="C36" s="111"/>
      <c r="D36" s="111"/>
      <c r="E36" s="115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7"/>
      <c r="Q36" s="147"/>
      <c r="R36" s="148"/>
      <c r="S36" s="148"/>
      <c r="T36" s="148"/>
      <c r="U36" s="148"/>
      <c r="V36" s="148"/>
      <c r="W36" s="149"/>
      <c r="X36" s="150"/>
      <c r="Y36" s="151"/>
      <c r="Z36" s="151"/>
      <c r="AA36" s="151"/>
      <c r="AB36" s="151"/>
      <c r="AC36" s="151"/>
      <c r="AD36" s="151"/>
      <c r="AE36" s="152"/>
      <c r="AF36" s="144"/>
      <c r="AG36" s="145"/>
      <c r="AH36" s="145"/>
      <c r="AI36" s="145"/>
      <c r="AJ36" s="145"/>
      <c r="AK36" s="145"/>
      <c r="AL36" s="146"/>
      <c r="AM36" s="11"/>
    </row>
    <row r="37" spans="2:39" s="12" customFormat="1" ht="12" customHeight="1">
      <c r="B37" s="9"/>
      <c r="C37" s="111"/>
      <c r="D37" s="111"/>
      <c r="E37" s="115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7"/>
      <c r="Q37" s="147"/>
      <c r="R37" s="148"/>
      <c r="S37" s="148"/>
      <c r="T37" s="148"/>
      <c r="U37" s="148"/>
      <c r="V37" s="148"/>
      <c r="W37" s="149"/>
      <c r="X37" s="150"/>
      <c r="Y37" s="151"/>
      <c r="Z37" s="151"/>
      <c r="AA37" s="151"/>
      <c r="AB37" s="151"/>
      <c r="AC37" s="151"/>
      <c r="AD37" s="151"/>
      <c r="AE37" s="152"/>
      <c r="AF37" s="144"/>
      <c r="AG37" s="145"/>
      <c r="AH37" s="145"/>
      <c r="AI37" s="145"/>
      <c r="AJ37" s="145"/>
      <c r="AK37" s="145"/>
      <c r="AL37" s="146"/>
      <c r="AM37" s="11"/>
    </row>
    <row r="38" spans="2:39" s="12" customFormat="1" ht="12" customHeight="1">
      <c r="B38" s="9"/>
      <c r="C38" s="111"/>
      <c r="D38" s="111"/>
      <c r="E38" s="115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7"/>
      <c r="Q38" s="147"/>
      <c r="R38" s="148"/>
      <c r="S38" s="148"/>
      <c r="T38" s="148"/>
      <c r="U38" s="148"/>
      <c r="V38" s="148"/>
      <c r="W38" s="149"/>
      <c r="X38" s="150"/>
      <c r="Y38" s="151"/>
      <c r="Z38" s="151"/>
      <c r="AA38" s="151"/>
      <c r="AB38" s="151"/>
      <c r="AC38" s="151"/>
      <c r="AD38" s="151"/>
      <c r="AE38" s="152"/>
      <c r="AF38" s="144"/>
      <c r="AG38" s="145"/>
      <c r="AH38" s="145"/>
      <c r="AI38" s="145"/>
      <c r="AJ38" s="145"/>
      <c r="AK38" s="145"/>
      <c r="AL38" s="146"/>
      <c r="AM38" s="11"/>
    </row>
    <row r="39" spans="2:39" s="12" customFormat="1" ht="12" customHeight="1">
      <c r="B39" s="9"/>
      <c r="C39" s="111"/>
      <c r="D39" s="111"/>
      <c r="E39" s="115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7"/>
      <c r="Q39" s="147"/>
      <c r="R39" s="148"/>
      <c r="S39" s="148"/>
      <c r="T39" s="148"/>
      <c r="U39" s="148"/>
      <c r="V39" s="148"/>
      <c r="W39" s="149"/>
      <c r="X39" s="150"/>
      <c r="Y39" s="151"/>
      <c r="Z39" s="151"/>
      <c r="AA39" s="151"/>
      <c r="AB39" s="151"/>
      <c r="AC39" s="151"/>
      <c r="AD39" s="151"/>
      <c r="AE39" s="152"/>
      <c r="AF39" s="144"/>
      <c r="AG39" s="145"/>
      <c r="AH39" s="145"/>
      <c r="AI39" s="145"/>
      <c r="AJ39" s="145"/>
      <c r="AK39" s="145"/>
      <c r="AL39" s="146"/>
      <c r="AM39" s="11"/>
    </row>
    <row r="40" spans="2:39" s="12" customFormat="1" ht="12" customHeight="1">
      <c r="B40" s="9"/>
      <c r="C40" s="111"/>
      <c r="D40" s="111"/>
      <c r="E40" s="115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7"/>
      <c r="Q40" s="147"/>
      <c r="R40" s="148"/>
      <c r="S40" s="148"/>
      <c r="T40" s="148"/>
      <c r="U40" s="148"/>
      <c r="V40" s="148"/>
      <c r="W40" s="149"/>
      <c r="X40" s="150"/>
      <c r="Y40" s="151"/>
      <c r="Z40" s="151"/>
      <c r="AA40" s="151"/>
      <c r="AB40" s="151"/>
      <c r="AC40" s="151"/>
      <c r="AD40" s="151"/>
      <c r="AE40" s="152"/>
      <c r="AF40" s="144"/>
      <c r="AG40" s="145"/>
      <c r="AH40" s="145"/>
      <c r="AI40" s="145"/>
      <c r="AJ40" s="145"/>
      <c r="AK40" s="145"/>
      <c r="AL40" s="146"/>
      <c r="AM40" s="11"/>
    </row>
    <row r="41" spans="2:39" s="12" customFormat="1" ht="12" customHeight="1">
      <c r="B41" s="9"/>
      <c r="C41" s="111"/>
      <c r="D41" s="111"/>
      <c r="E41" s="115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7"/>
      <c r="Q41" s="147"/>
      <c r="R41" s="148"/>
      <c r="S41" s="148"/>
      <c r="T41" s="148"/>
      <c r="U41" s="148"/>
      <c r="V41" s="148"/>
      <c r="W41" s="149"/>
      <c r="X41" s="150"/>
      <c r="Y41" s="151"/>
      <c r="Z41" s="151"/>
      <c r="AA41" s="151"/>
      <c r="AB41" s="151"/>
      <c r="AC41" s="151"/>
      <c r="AD41" s="151"/>
      <c r="AE41" s="152"/>
      <c r="AF41" s="144"/>
      <c r="AG41" s="145"/>
      <c r="AH41" s="145"/>
      <c r="AI41" s="145"/>
      <c r="AJ41" s="145"/>
      <c r="AK41" s="145"/>
      <c r="AL41" s="146"/>
      <c r="AM41" s="11"/>
    </row>
    <row r="42" spans="2:39" s="12" customFormat="1" ht="12" customHeight="1">
      <c r="B42" s="9"/>
      <c r="C42" s="111"/>
      <c r="D42" s="111"/>
      <c r="E42" s="115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7"/>
      <c r="Q42" s="147"/>
      <c r="R42" s="148"/>
      <c r="S42" s="148"/>
      <c r="T42" s="148"/>
      <c r="U42" s="148"/>
      <c r="V42" s="148"/>
      <c r="W42" s="149"/>
      <c r="X42" s="150"/>
      <c r="Y42" s="151"/>
      <c r="Z42" s="151"/>
      <c r="AA42" s="151"/>
      <c r="AB42" s="151"/>
      <c r="AC42" s="151"/>
      <c r="AD42" s="151"/>
      <c r="AE42" s="152"/>
      <c r="AF42" s="144"/>
      <c r="AG42" s="145"/>
      <c r="AH42" s="145"/>
      <c r="AI42" s="145"/>
      <c r="AJ42" s="145"/>
      <c r="AK42" s="145"/>
      <c r="AL42" s="146"/>
      <c r="AM42" s="11"/>
    </row>
    <row r="43" spans="2:39" s="12" customFormat="1" ht="12" customHeight="1">
      <c r="B43" s="9"/>
      <c r="C43" s="111"/>
      <c r="D43" s="111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7"/>
      <c r="Q43" s="147"/>
      <c r="R43" s="148"/>
      <c r="S43" s="148"/>
      <c r="T43" s="148"/>
      <c r="U43" s="148"/>
      <c r="V43" s="148"/>
      <c r="W43" s="149"/>
      <c r="X43" s="150"/>
      <c r="Y43" s="151"/>
      <c r="Z43" s="151"/>
      <c r="AA43" s="151"/>
      <c r="AB43" s="151"/>
      <c r="AC43" s="151"/>
      <c r="AD43" s="151"/>
      <c r="AE43" s="152"/>
      <c r="AF43" s="144"/>
      <c r="AG43" s="145"/>
      <c r="AH43" s="145"/>
      <c r="AI43" s="145"/>
      <c r="AJ43" s="145"/>
      <c r="AK43" s="145"/>
      <c r="AL43" s="146"/>
      <c r="AM43" s="11"/>
    </row>
    <row r="44" spans="2:39" s="12" customFormat="1" ht="12" customHeight="1">
      <c r="B44" s="9"/>
      <c r="C44" s="111"/>
      <c r="D44" s="111"/>
      <c r="E44" s="115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7"/>
      <c r="Q44" s="147"/>
      <c r="R44" s="148"/>
      <c r="S44" s="148"/>
      <c r="T44" s="148"/>
      <c r="U44" s="148"/>
      <c r="V44" s="148"/>
      <c r="W44" s="149"/>
      <c r="X44" s="150"/>
      <c r="Y44" s="151"/>
      <c r="Z44" s="151"/>
      <c r="AA44" s="151"/>
      <c r="AB44" s="151"/>
      <c r="AC44" s="151"/>
      <c r="AD44" s="151"/>
      <c r="AE44" s="152"/>
      <c r="AF44" s="144"/>
      <c r="AG44" s="145"/>
      <c r="AH44" s="145"/>
      <c r="AI44" s="145"/>
      <c r="AJ44" s="145"/>
      <c r="AK44" s="145"/>
      <c r="AL44" s="146"/>
      <c r="AM44" s="11"/>
    </row>
    <row r="45" spans="2:39" s="12" customFormat="1" ht="12" customHeight="1">
      <c r="B45" s="9"/>
      <c r="C45" s="111"/>
      <c r="D45" s="111"/>
      <c r="E45" s="115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7"/>
      <c r="Q45" s="147"/>
      <c r="R45" s="148"/>
      <c r="S45" s="148"/>
      <c r="T45" s="148"/>
      <c r="U45" s="148"/>
      <c r="V45" s="148"/>
      <c r="W45" s="149"/>
      <c r="X45" s="150"/>
      <c r="Y45" s="151"/>
      <c r="Z45" s="151"/>
      <c r="AA45" s="151"/>
      <c r="AB45" s="151"/>
      <c r="AC45" s="151"/>
      <c r="AD45" s="151"/>
      <c r="AE45" s="152"/>
      <c r="AF45" s="144"/>
      <c r="AG45" s="145"/>
      <c r="AH45" s="145"/>
      <c r="AI45" s="145"/>
      <c r="AJ45" s="145"/>
      <c r="AK45" s="145"/>
      <c r="AL45" s="146"/>
      <c r="AM45" s="11"/>
    </row>
    <row r="46" spans="2:39" s="12" customFormat="1" ht="12" customHeight="1">
      <c r="B46" s="9"/>
      <c r="C46" s="111"/>
      <c r="D46" s="111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7"/>
      <c r="Q46" s="147"/>
      <c r="R46" s="148"/>
      <c r="S46" s="148"/>
      <c r="T46" s="148"/>
      <c r="U46" s="148"/>
      <c r="V46" s="148"/>
      <c r="W46" s="149"/>
      <c r="X46" s="150"/>
      <c r="Y46" s="151"/>
      <c r="Z46" s="151"/>
      <c r="AA46" s="151"/>
      <c r="AB46" s="151"/>
      <c r="AC46" s="151"/>
      <c r="AD46" s="151"/>
      <c r="AE46" s="152"/>
      <c r="AF46" s="144"/>
      <c r="AG46" s="145"/>
      <c r="AH46" s="145"/>
      <c r="AI46" s="145"/>
      <c r="AJ46" s="145"/>
      <c r="AK46" s="145"/>
      <c r="AL46" s="146"/>
      <c r="AM46" s="11"/>
    </row>
    <row r="47" spans="2:39" s="12" customFormat="1" ht="12" customHeight="1">
      <c r="B47" s="9"/>
      <c r="C47" s="111"/>
      <c r="D47" s="111"/>
      <c r="E47" s="115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7"/>
      <c r="Q47" s="147"/>
      <c r="R47" s="148"/>
      <c r="S47" s="148"/>
      <c r="T47" s="148"/>
      <c r="U47" s="148"/>
      <c r="V47" s="148"/>
      <c r="W47" s="149"/>
      <c r="X47" s="150"/>
      <c r="Y47" s="151"/>
      <c r="Z47" s="151"/>
      <c r="AA47" s="151"/>
      <c r="AB47" s="151"/>
      <c r="AC47" s="151"/>
      <c r="AD47" s="151"/>
      <c r="AE47" s="152"/>
      <c r="AF47" s="144"/>
      <c r="AG47" s="145"/>
      <c r="AH47" s="145"/>
      <c r="AI47" s="145"/>
      <c r="AJ47" s="145"/>
      <c r="AK47" s="145"/>
      <c r="AL47" s="146"/>
      <c r="AM47" s="11"/>
    </row>
    <row r="48" spans="2:39" s="12" customFormat="1" ht="12" customHeight="1">
      <c r="B48" s="9"/>
      <c r="C48" s="111"/>
      <c r="D48" s="111"/>
      <c r="E48" s="115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7"/>
      <c r="Q48" s="147"/>
      <c r="R48" s="148"/>
      <c r="S48" s="148"/>
      <c r="T48" s="148"/>
      <c r="U48" s="148"/>
      <c r="V48" s="148"/>
      <c r="W48" s="149"/>
      <c r="X48" s="150"/>
      <c r="Y48" s="151"/>
      <c r="Z48" s="151"/>
      <c r="AA48" s="151"/>
      <c r="AB48" s="151"/>
      <c r="AC48" s="151"/>
      <c r="AD48" s="151"/>
      <c r="AE48" s="152"/>
      <c r="AF48" s="144"/>
      <c r="AG48" s="145"/>
      <c r="AH48" s="145"/>
      <c r="AI48" s="145"/>
      <c r="AJ48" s="145"/>
      <c r="AK48" s="145"/>
      <c r="AL48" s="146"/>
      <c r="AM48" s="11"/>
    </row>
    <row r="49" spans="2:39" s="12" customFormat="1" ht="12" customHeight="1">
      <c r="B49" s="9"/>
      <c r="C49" s="111"/>
      <c r="D49" s="111"/>
      <c r="E49" s="115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7"/>
      <c r="Q49" s="147"/>
      <c r="R49" s="148"/>
      <c r="S49" s="148"/>
      <c r="T49" s="148"/>
      <c r="U49" s="148"/>
      <c r="V49" s="148"/>
      <c r="W49" s="149"/>
      <c r="X49" s="150"/>
      <c r="Y49" s="151"/>
      <c r="Z49" s="151"/>
      <c r="AA49" s="151"/>
      <c r="AB49" s="151"/>
      <c r="AC49" s="151"/>
      <c r="AD49" s="151"/>
      <c r="AE49" s="152"/>
      <c r="AF49" s="144"/>
      <c r="AG49" s="145"/>
      <c r="AH49" s="145"/>
      <c r="AI49" s="145"/>
      <c r="AJ49" s="145"/>
      <c r="AK49" s="145"/>
      <c r="AL49" s="146"/>
      <c r="AM49" s="11"/>
    </row>
    <row r="50" spans="2:39" s="12" customFormat="1" ht="12" customHeight="1">
      <c r="B50" s="9"/>
      <c r="C50" s="111"/>
      <c r="D50" s="111"/>
      <c r="E50" s="115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7"/>
      <c r="Q50" s="147"/>
      <c r="R50" s="148"/>
      <c r="S50" s="148"/>
      <c r="T50" s="148"/>
      <c r="U50" s="148"/>
      <c r="V50" s="148"/>
      <c r="W50" s="149"/>
      <c r="X50" s="150"/>
      <c r="Y50" s="151"/>
      <c r="Z50" s="151"/>
      <c r="AA50" s="151"/>
      <c r="AB50" s="151"/>
      <c r="AC50" s="151"/>
      <c r="AD50" s="151"/>
      <c r="AE50" s="152"/>
      <c r="AF50" s="144"/>
      <c r="AG50" s="145"/>
      <c r="AH50" s="145"/>
      <c r="AI50" s="145"/>
      <c r="AJ50" s="145"/>
      <c r="AK50" s="145"/>
      <c r="AL50" s="146"/>
      <c r="AM50" s="11"/>
    </row>
    <row r="51" spans="2:39" s="12" customFormat="1" ht="12" customHeight="1">
      <c r="B51" s="9"/>
      <c r="C51" s="111"/>
      <c r="D51" s="111"/>
      <c r="E51" s="115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7"/>
      <c r="Q51" s="147"/>
      <c r="R51" s="148"/>
      <c r="S51" s="148"/>
      <c r="T51" s="148"/>
      <c r="U51" s="148"/>
      <c r="V51" s="148"/>
      <c r="W51" s="149"/>
      <c r="X51" s="150"/>
      <c r="Y51" s="151"/>
      <c r="Z51" s="151"/>
      <c r="AA51" s="151"/>
      <c r="AB51" s="151"/>
      <c r="AC51" s="151"/>
      <c r="AD51" s="151"/>
      <c r="AE51" s="152"/>
      <c r="AF51" s="144"/>
      <c r="AG51" s="145"/>
      <c r="AH51" s="145"/>
      <c r="AI51" s="145"/>
      <c r="AJ51" s="145"/>
      <c r="AK51" s="145"/>
      <c r="AL51" s="146"/>
      <c r="AM51" s="11"/>
    </row>
    <row r="52" spans="2:39" s="12" customFormat="1" ht="12" customHeight="1">
      <c r="B52" s="9"/>
      <c r="C52" s="111"/>
      <c r="D52" s="111"/>
      <c r="E52" s="115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7"/>
      <c r="Q52" s="147"/>
      <c r="R52" s="148"/>
      <c r="S52" s="148"/>
      <c r="T52" s="148"/>
      <c r="U52" s="148"/>
      <c r="V52" s="148"/>
      <c r="W52" s="149"/>
      <c r="X52" s="150"/>
      <c r="Y52" s="151"/>
      <c r="Z52" s="151"/>
      <c r="AA52" s="151"/>
      <c r="AB52" s="151"/>
      <c r="AC52" s="151"/>
      <c r="AD52" s="151"/>
      <c r="AE52" s="152"/>
      <c r="AF52" s="144"/>
      <c r="AG52" s="145"/>
      <c r="AH52" s="145"/>
      <c r="AI52" s="145"/>
      <c r="AJ52" s="145"/>
      <c r="AK52" s="145"/>
      <c r="AL52" s="146"/>
      <c r="AM52" s="11"/>
    </row>
    <row r="53" spans="2:39" s="12" customFormat="1" ht="12" customHeight="1">
      <c r="B53" s="9"/>
      <c r="C53" s="111"/>
      <c r="D53" s="111"/>
      <c r="E53" s="115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7"/>
      <c r="Q53" s="147"/>
      <c r="R53" s="148"/>
      <c r="S53" s="148"/>
      <c r="T53" s="148"/>
      <c r="U53" s="148"/>
      <c r="V53" s="148"/>
      <c r="W53" s="149"/>
      <c r="X53" s="150"/>
      <c r="Y53" s="151"/>
      <c r="Z53" s="151"/>
      <c r="AA53" s="151"/>
      <c r="AB53" s="151"/>
      <c r="AC53" s="151"/>
      <c r="AD53" s="151"/>
      <c r="AE53" s="152"/>
      <c r="AF53" s="144"/>
      <c r="AG53" s="145"/>
      <c r="AH53" s="145"/>
      <c r="AI53" s="145"/>
      <c r="AJ53" s="145"/>
      <c r="AK53" s="145"/>
      <c r="AL53" s="146"/>
      <c r="AM53" s="11"/>
    </row>
    <row r="54" spans="2:39" s="12" customFormat="1" ht="12" customHeight="1">
      <c r="B54" s="9"/>
      <c r="C54" s="111"/>
      <c r="D54" s="111"/>
      <c r="E54" s="115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7"/>
      <c r="Q54" s="147"/>
      <c r="R54" s="148"/>
      <c r="S54" s="148"/>
      <c r="T54" s="148"/>
      <c r="U54" s="148"/>
      <c r="V54" s="148"/>
      <c r="W54" s="149"/>
      <c r="X54" s="150"/>
      <c r="Y54" s="151"/>
      <c r="Z54" s="151"/>
      <c r="AA54" s="151"/>
      <c r="AB54" s="151"/>
      <c r="AC54" s="151"/>
      <c r="AD54" s="151"/>
      <c r="AE54" s="152"/>
      <c r="AF54" s="144"/>
      <c r="AG54" s="145"/>
      <c r="AH54" s="145"/>
      <c r="AI54" s="145"/>
      <c r="AJ54" s="145"/>
      <c r="AK54" s="145"/>
      <c r="AL54" s="146"/>
      <c r="AM54" s="11"/>
    </row>
    <row r="55" spans="2:39" s="12" customFormat="1" ht="12" customHeight="1">
      <c r="B55" s="9"/>
      <c r="C55" s="93"/>
      <c r="D55" s="93"/>
      <c r="E55" s="104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6"/>
      <c r="Q55" s="138"/>
      <c r="R55" s="139"/>
      <c r="S55" s="139"/>
      <c r="T55" s="139"/>
      <c r="U55" s="139"/>
      <c r="V55" s="139"/>
      <c r="W55" s="140"/>
      <c r="X55" s="135"/>
      <c r="Y55" s="136"/>
      <c r="Z55" s="136"/>
      <c r="AA55" s="136"/>
      <c r="AB55" s="136"/>
      <c r="AC55" s="136"/>
      <c r="AD55" s="136"/>
      <c r="AE55" s="137"/>
      <c r="AF55" s="141"/>
      <c r="AG55" s="142"/>
      <c r="AH55" s="142"/>
      <c r="AI55" s="142"/>
      <c r="AJ55" s="142"/>
      <c r="AK55" s="142"/>
      <c r="AL55" s="143"/>
      <c r="AM55" s="11"/>
    </row>
    <row r="56" spans="2:39" s="12" customFormat="1" ht="12" customHeight="1">
      <c r="B56" s="9"/>
      <c r="C56" s="94" t="s">
        <v>29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6"/>
      <c r="X56" s="102">
        <f>SUM(X33:AE55)</f>
        <v>0</v>
      </c>
      <c r="Y56" s="103"/>
      <c r="Z56" s="103"/>
      <c r="AA56" s="103"/>
      <c r="AB56" s="103"/>
      <c r="AC56" s="103"/>
      <c r="AD56" s="103"/>
      <c r="AE56" s="103"/>
      <c r="AF56" s="100"/>
      <c r="AG56" s="100"/>
      <c r="AH56" s="100"/>
      <c r="AI56" s="100"/>
      <c r="AJ56" s="100"/>
      <c r="AK56" s="100"/>
      <c r="AL56" s="100"/>
      <c r="AM56" s="11"/>
    </row>
    <row r="57" spans="2:39" s="12" customFormat="1" ht="12" customHeight="1">
      <c r="B57" s="9"/>
      <c r="C57" s="97" t="s">
        <v>30</v>
      </c>
      <c r="D57" s="98"/>
      <c r="E57" s="98"/>
      <c r="F57" s="98"/>
      <c r="G57" s="98" t="str">
        <f>Лист1!$B$2</f>
        <v>Ноль рублей </v>
      </c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9"/>
      <c r="AM57" s="11"/>
    </row>
    <row r="58" spans="2:39" s="12" customFormat="1" ht="12" customHeight="1">
      <c r="B58" s="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1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6"/>
      <c r="AG58" s="36"/>
      <c r="AH58" s="36"/>
      <c r="AI58" s="36"/>
      <c r="AJ58" s="36"/>
      <c r="AK58" s="36"/>
      <c r="AL58" s="36"/>
      <c r="AM58" s="11"/>
    </row>
    <row r="59" spans="2:39" s="12" customFormat="1" ht="12" customHeight="1">
      <c r="B59" s="9"/>
      <c r="C59" s="6" t="s">
        <v>14</v>
      </c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6"/>
      <c r="O59" s="16"/>
      <c r="P59" s="16"/>
      <c r="Q59" s="16"/>
      <c r="R59" s="16"/>
      <c r="S59" s="91"/>
      <c r="T59" s="91"/>
      <c r="U59" s="91"/>
      <c r="V59" s="91"/>
      <c r="W59" s="91"/>
      <c r="X59" s="91"/>
      <c r="Y59" s="39"/>
      <c r="Z59" s="39"/>
      <c r="AA59" s="91"/>
      <c r="AB59" s="91"/>
      <c r="AC59" s="91"/>
      <c r="AD59" s="91"/>
      <c r="AE59" s="91"/>
      <c r="AF59" s="91"/>
      <c r="AG59" s="10"/>
      <c r="AH59" s="10"/>
      <c r="AI59" s="10"/>
      <c r="AJ59" s="10"/>
      <c r="AK59" s="10"/>
      <c r="AL59" s="10"/>
      <c r="AM59" s="11"/>
    </row>
    <row r="60" spans="2:39" s="12" customFormat="1" ht="12" customHeight="1"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6"/>
      <c r="O60" s="16"/>
      <c r="P60" s="16"/>
      <c r="Q60" s="16"/>
      <c r="R60" s="16"/>
      <c r="S60" s="92" t="s">
        <v>1</v>
      </c>
      <c r="T60" s="92"/>
      <c r="U60" s="92"/>
      <c r="V60" s="92"/>
      <c r="W60" s="92"/>
      <c r="X60" s="92"/>
      <c r="Y60" s="27"/>
      <c r="Z60" s="27"/>
      <c r="AA60" s="92" t="s">
        <v>3</v>
      </c>
      <c r="AB60" s="92"/>
      <c r="AC60" s="92"/>
      <c r="AD60" s="92"/>
      <c r="AE60" s="92"/>
      <c r="AF60" s="92"/>
      <c r="AG60" s="10"/>
      <c r="AH60" s="10"/>
      <c r="AI60" s="10"/>
      <c r="AJ60" s="10"/>
      <c r="AK60" s="10"/>
      <c r="AL60" s="10"/>
      <c r="AM60" s="11"/>
    </row>
    <row r="61" spans="2:39" s="12" customFormat="1" ht="12" customHeight="1">
      <c r="B61" s="9"/>
      <c r="C61" s="6" t="s">
        <v>0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6"/>
      <c r="O61" s="16"/>
      <c r="P61" s="16"/>
      <c r="Q61" s="16"/>
      <c r="R61" s="16"/>
      <c r="S61" s="91"/>
      <c r="T61" s="91"/>
      <c r="U61" s="91"/>
      <c r="V61" s="91"/>
      <c r="W61" s="91"/>
      <c r="X61" s="91"/>
      <c r="Y61" s="39"/>
      <c r="Z61" s="39"/>
      <c r="AA61" s="91"/>
      <c r="AB61" s="91"/>
      <c r="AC61" s="91"/>
      <c r="AD61" s="91"/>
      <c r="AE61" s="91"/>
      <c r="AF61" s="91"/>
      <c r="AG61" s="10"/>
      <c r="AH61" s="10"/>
      <c r="AI61" s="10"/>
      <c r="AJ61" s="10"/>
      <c r="AK61" s="10"/>
      <c r="AL61" s="10"/>
      <c r="AM61" s="11"/>
    </row>
    <row r="62" spans="2:39" s="12" customFormat="1" ht="12" customHeight="1"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6"/>
      <c r="O62" s="16"/>
      <c r="P62" s="16"/>
      <c r="Q62" s="16"/>
      <c r="R62" s="16"/>
      <c r="S62" s="92" t="s">
        <v>1</v>
      </c>
      <c r="T62" s="92"/>
      <c r="U62" s="92"/>
      <c r="V62" s="92"/>
      <c r="W62" s="92"/>
      <c r="X62" s="92"/>
      <c r="Y62" s="27"/>
      <c r="Z62" s="27"/>
      <c r="AA62" s="92" t="s">
        <v>3</v>
      </c>
      <c r="AB62" s="92"/>
      <c r="AC62" s="92"/>
      <c r="AD62" s="92"/>
      <c r="AE62" s="92"/>
      <c r="AF62" s="92"/>
      <c r="AG62" s="10"/>
      <c r="AH62" s="10"/>
      <c r="AI62" s="10"/>
      <c r="AJ62" s="10"/>
      <c r="AK62" s="10"/>
      <c r="AL62" s="10"/>
      <c r="AM62" s="11"/>
    </row>
    <row r="63" spans="2:39" s="12" customFormat="1" ht="12" customHeight="1">
      <c r="B63" s="9"/>
      <c r="C63" s="6" t="s">
        <v>31</v>
      </c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6"/>
      <c r="O63" s="16"/>
      <c r="P63" s="16"/>
      <c r="Q63" s="16"/>
      <c r="R63" s="16"/>
      <c r="S63" s="91"/>
      <c r="T63" s="91"/>
      <c r="U63" s="91"/>
      <c r="V63" s="91"/>
      <c r="W63" s="91"/>
      <c r="X63" s="91"/>
      <c r="Y63" s="39"/>
      <c r="Z63" s="39"/>
      <c r="AA63" s="91"/>
      <c r="AB63" s="91"/>
      <c r="AC63" s="91"/>
      <c r="AD63" s="91"/>
      <c r="AE63" s="91"/>
      <c r="AF63" s="91"/>
      <c r="AG63" s="10"/>
      <c r="AH63" s="10"/>
      <c r="AI63" s="10"/>
      <c r="AJ63" s="10"/>
      <c r="AK63" s="10"/>
      <c r="AL63" s="10"/>
      <c r="AM63" s="11"/>
    </row>
    <row r="64" spans="2:39" s="12" customFormat="1" ht="12" customHeight="1"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6"/>
      <c r="O64" s="16"/>
      <c r="P64" s="16"/>
      <c r="Q64" s="16"/>
      <c r="R64" s="16"/>
      <c r="S64" s="92" t="s">
        <v>1</v>
      </c>
      <c r="T64" s="92"/>
      <c r="U64" s="92"/>
      <c r="V64" s="92"/>
      <c r="W64" s="92"/>
      <c r="X64" s="92"/>
      <c r="Y64" s="27"/>
      <c r="Z64" s="27"/>
      <c r="AA64" s="92" t="s">
        <v>3</v>
      </c>
      <c r="AB64" s="92"/>
      <c r="AC64" s="92"/>
      <c r="AD64" s="92"/>
      <c r="AE64" s="92"/>
      <c r="AF64" s="92"/>
      <c r="AG64" s="10"/>
      <c r="AH64" s="10"/>
      <c r="AI64" s="10"/>
      <c r="AJ64" s="10"/>
      <c r="AK64" s="10"/>
      <c r="AL64" s="10"/>
      <c r="AM64" s="11"/>
    </row>
    <row r="65" spans="2:39" s="12" customFormat="1" ht="12" customHeight="1"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6"/>
      <c r="O65" s="16"/>
      <c r="P65" s="16"/>
      <c r="Q65" s="16"/>
      <c r="R65" s="16"/>
      <c r="S65" s="33"/>
      <c r="T65" s="33"/>
      <c r="U65" s="33"/>
      <c r="V65" s="33"/>
      <c r="W65" s="33"/>
      <c r="X65" s="33"/>
      <c r="Y65" s="27"/>
      <c r="Z65" s="27"/>
      <c r="AA65" s="33"/>
      <c r="AB65" s="33"/>
      <c r="AC65" s="33"/>
      <c r="AD65" s="33"/>
      <c r="AE65" s="33"/>
      <c r="AF65" s="33"/>
      <c r="AG65" s="10"/>
      <c r="AH65" s="10"/>
      <c r="AI65" s="10"/>
      <c r="AJ65" s="10"/>
      <c r="AK65" s="10"/>
      <c r="AL65" s="10"/>
      <c r="AM65" s="11"/>
    </row>
    <row r="66" spans="2:39" s="12" customFormat="1" ht="12" customHeight="1"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6"/>
      <c r="O66" s="16"/>
      <c r="P66" s="16"/>
      <c r="Q66" s="16"/>
      <c r="R66" s="16"/>
      <c r="S66" s="33"/>
      <c r="T66" s="33"/>
      <c r="U66" s="33"/>
      <c r="V66" s="33"/>
      <c r="W66" s="33"/>
      <c r="X66" s="33"/>
      <c r="Y66" s="27"/>
      <c r="Z66" s="27"/>
      <c r="AA66" s="33"/>
      <c r="AB66" s="33"/>
      <c r="AC66" s="33"/>
      <c r="AD66" s="33"/>
      <c r="AE66" s="33"/>
      <c r="AF66" s="33"/>
      <c r="AG66" s="10"/>
      <c r="AH66" s="10"/>
      <c r="AI66" s="10"/>
      <c r="AJ66" s="10"/>
      <c r="AK66" s="10"/>
      <c r="AL66" s="10"/>
      <c r="AM66" s="11"/>
    </row>
    <row r="67" spans="2:39" ht="12" customHeight="1">
      <c r="B67" s="5"/>
      <c r="C67" s="6"/>
      <c r="D67" s="6"/>
      <c r="E67" s="6"/>
      <c r="F67" s="6"/>
      <c r="G67" s="6"/>
      <c r="H67" s="6"/>
      <c r="I67" s="17"/>
      <c r="J67" s="17"/>
      <c r="K67" s="17"/>
      <c r="L67" s="16"/>
      <c r="M67" s="16"/>
      <c r="N67" s="16"/>
      <c r="O67" s="16"/>
      <c r="P67" s="16"/>
      <c r="Q67" s="16"/>
      <c r="R67" s="18"/>
      <c r="S67" s="18"/>
      <c r="T67" s="16"/>
      <c r="U67" s="16"/>
      <c r="V67" s="16"/>
      <c r="W67" s="16"/>
      <c r="X67" s="16"/>
      <c r="Y67" s="16"/>
      <c r="Z67" s="27"/>
      <c r="AA67" s="27"/>
      <c r="AB67" s="16"/>
      <c r="AC67" s="16"/>
      <c r="AD67" s="16"/>
      <c r="AE67" s="16"/>
      <c r="AF67" s="16"/>
      <c r="AG67" s="16"/>
      <c r="AH67" s="17"/>
      <c r="AI67" s="17"/>
      <c r="AJ67" s="17"/>
      <c r="AK67" s="17"/>
      <c r="AL67" s="17"/>
      <c r="AM67" s="7"/>
    </row>
    <row r="68" spans="2:39" ht="11.25" thickBot="1"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5"/>
    </row>
  </sheetData>
  <sheetProtection insertRows="0" deleteRows="0"/>
  <mergeCells count="176">
    <mergeCell ref="S62:X62"/>
    <mergeCell ref="AA62:AF62"/>
    <mergeCell ref="S63:X63"/>
    <mergeCell ref="AA63:AF63"/>
    <mergeCell ref="S64:X64"/>
    <mergeCell ref="AA64:AF64"/>
    <mergeCell ref="S59:X59"/>
    <mergeCell ref="AA59:AF59"/>
    <mergeCell ref="S60:X60"/>
    <mergeCell ref="AA60:AF60"/>
    <mergeCell ref="S61:X61"/>
    <mergeCell ref="AA61:AF61"/>
    <mergeCell ref="AI27:AL27"/>
    <mergeCell ref="F23:AE23"/>
    <mergeCell ref="G24:AE24"/>
    <mergeCell ref="G25:AE25"/>
    <mergeCell ref="J26:AE26"/>
    <mergeCell ref="I27:AE27"/>
    <mergeCell ref="AI23:AL23"/>
    <mergeCell ref="AI24:AL24"/>
    <mergeCell ref="AI25:AL25"/>
    <mergeCell ref="AI26:AL26"/>
    <mergeCell ref="T9:Y9"/>
    <mergeCell ref="AB9:AG9"/>
    <mergeCell ref="AI18:AL19"/>
    <mergeCell ref="AI20:AL20"/>
    <mergeCell ref="AI21:AL22"/>
    <mergeCell ref="L22:AH22"/>
    <mergeCell ref="K3:L3"/>
    <mergeCell ref="O3:P3"/>
    <mergeCell ref="F4:AL4"/>
    <mergeCell ref="F5:AL5"/>
    <mergeCell ref="T8:Y8"/>
    <mergeCell ref="AB8:AG8"/>
    <mergeCell ref="Q34:W34"/>
    <mergeCell ref="Q35:W35"/>
    <mergeCell ref="Q36:W36"/>
    <mergeCell ref="X34:AE34"/>
    <mergeCell ref="X35:AE35"/>
    <mergeCell ref="X36:AE36"/>
    <mergeCell ref="C53:D53"/>
    <mergeCell ref="E53:P53"/>
    <mergeCell ref="AF53:AL53"/>
    <mergeCell ref="C54:D54"/>
    <mergeCell ref="E54:P54"/>
    <mergeCell ref="AF54:AL54"/>
    <mergeCell ref="Q53:W53"/>
    <mergeCell ref="Q54:W54"/>
    <mergeCell ref="X53:AE53"/>
    <mergeCell ref="X54:AE54"/>
    <mergeCell ref="C52:D52"/>
    <mergeCell ref="E52:P52"/>
    <mergeCell ref="AF52:AL52"/>
    <mergeCell ref="Q51:W51"/>
    <mergeCell ref="Q52:W52"/>
    <mergeCell ref="X51:AE51"/>
    <mergeCell ref="X52:AE52"/>
    <mergeCell ref="C50:D50"/>
    <mergeCell ref="E50:P50"/>
    <mergeCell ref="AF50:AL50"/>
    <mergeCell ref="Q50:W50"/>
    <mergeCell ref="X50:AE50"/>
    <mergeCell ref="C51:D51"/>
    <mergeCell ref="E51:P51"/>
    <mergeCell ref="AF51:AL51"/>
    <mergeCell ref="C48:D48"/>
    <mergeCell ref="E48:P48"/>
    <mergeCell ref="AF48:AL48"/>
    <mergeCell ref="Q48:W48"/>
    <mergeCell ref="X48:AE48"/>
    <mergeCell ref="C49:D49"/>
    <mergeCell ref="E49:P49"/>
    <mergeCell ref="AF49:AL49"/>
    <mergeCell ref="Q49:W49"/>
    <mergeCell ref="X49:AE49"/>
    <mergeCell ref="C46:D46"/>
    <mergeCell ref="E46:P46"/>
    <mergeCell ref="AF46:AL46"/>
    <mergeCell ref="C47:D47"/>
    <mergeCell ref="E47:P47"/>
    <mergeCell ref="AF47:AL47"/>
    <mergeCell ref="Q46:W46"/>
    <mergeCell ref="Q47:W47"/>
    <mergeCell ref="X46:AE46"/>
    <mergeCell ref="X47:AE47"/>
    <mergeCell ref="C44:D44"/>
    <mergeCell ref="E44:P44"/>
    <mergeCell ref="AF44:AL44"/>
    <mergeCell ref="C45:D45"/>
    <mergeCell ref="E45:P45"/>
    <mergeCell ref="AF45:AL45"/>
    <mergeCell ref="Q44:W44"/>
    <mergeCell ref="Q45:W45"/>
    <mergeCell ref="X44:AE44"/>
    <mergeCell ref="X45:AE45"/>
    <mergeCell ref="C42:D42"/>
    <mergeCell ref="E42:P42"/>
    <mergeCell ref="AF42:AL42"/>
    <mergeCell ref="C43:D43"/>
    <mergeCell ref="E43:P43"/>
    <mergeCell ref="AF43:AL43"/>
    <mergeCell ref="Q42:W42"/>
    <mergeCell ref="Q43:W43"/>
    <mergeCell ref="X42:AE42"/>
    <mergeCell ref="X43:AE43"/>
    <mergeCell ref="C40:D40"/>
    <mergeCell ref="E40:P40"/>
    <mergeCell ref="AF40:AL40"/>
    <mergeCell ref="C41:D41"/>
    <mergeCell ref="E41:P41"/>
    <mergeCell ref="AF41:AL41"/>
    <mergeCell ref="Q40:W40"/>
    <mergeCell ref="Q41:W41"/>
    <mergeCell ref="X40:AE40"/>
    <mergeCell ref="X41:AE41"/>
    <mergeCell ref="C38:D38"/>
    <mergeCell ref="E38:P38"/>
    <mergeCell ref="AF38:AL38"/>
    <mergeCell ref="C39:D39"/>
    <mergeCell ref="E39:P39"/>
    <mergeCell ref="AF39:AL39"/>
    <mergeCell ref="Q38:W38"/>
    <mergeCell ref="Q39:W39"/>
    <mergeCell ref="X38:AE38"/>
    <mergeCell ref="X39:AE39"/>
    <mergeCell ref="AF36:AL36"/>
    <mergeCell ref="C37:D37"/>
    <mergeCell ref="E37:P37"/>
    <mergeCell ref="AF37:AL37"/>
    <mergeCell ref="Q37:W37"/>
    <mergeCell ref="X37:AE37"/>
    <mergeCell ref="C36:D36"/>
    <mergeCell ref="B1:AM1"/>
    <mergeCell ref="AF33:AL33"/>
    <mergeCell ref="X55:AE55"/>
    <mergeCell ref="Q55:W55"/>
    <mergeCell ref="AF55:AL55"/>
    <mergeCell ref="AF34:AL34"/>
    <mergeCell ref="AF35:AL35"/>
    <mergeCell ref="E36:P36"/>
    <mergeCell ref="X32:AE32"/>
    <mergeCell ref="E30:P31"/>
    <mergeCell ref="E32:P32"/>
    <mergeCell ref="X33:AE33"/>
    <mergeCell ref="Q33:W33"/>
    <mergeCell ref="X30:AE31"/>
    <mergeCell ref="AF30:AL31"/>
    <mergeCell ref="Q32:W32"/>
    <mergeCell ref="AF32:AL32"/>
    <mergeCell ref="Q30:W31"/>
    <mergeCell ref="X56:AE56"/>
    <mergeCell ref="E55:P55"/>
    <mergeCell ref="C30:D31"/>
    <mergeCell ref="C35:D35"/>
    <mergeCell ref="E33:P33"/>
    <mergeCell ref="E34:P34"/>
    <mergeCell ref="E35:P35"/>
    <mergeCell ref="C34:D34"/>
    <mergeCell ref="C32:D32"/>
    <mergeCell ref="C33:D33"/>
    <mergeCell ref="AB11:AG11"/>
    <mergeCell ref="T12:Y12"/>
    <mergeCell ref="AB12:AG12"/>
    <mergeCell ref="C55:D55"/>
    <mergeCell ref="C56:W56"/>
    <mergeCell ref="C57:F57"/>
    <mergeCell ref="G57:AL57"/>
    <mergeCell ref="AF56:AL56"/>
    <mergeCell ref="L28:O28"/>
    <mergeCell ref="Q28:U28"/>
    <mergeCell ref="C15:V15"/>
    <mergeCell ref="W15:AA15"/>
    <mergeCell ref="Q16:V16"/>
    <mergeCell ref="O16:P16"/>
    <mergeCell ref="C11:H11"/>
    <mergeCell ref="T11:Y11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2015-05-07T11:45:39Z</cp:lastPrinted>
  <dcterms:created xsi:type="dcterms:W3CDTF">2003-10-18T11:05:50Z</dcterms:created>
  <dcterms:modified xsi:type="dcterms:W3CDTF">2021-03-17T09:04:01Z</dcterms:modified>
  <cp:category/>
  <cp:version/>
  <cp:contentType/>
  <cp:contentStatus/>
</cp:coreProperties>
</file>