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9150" activeTab="0"/>
  </bookViews>
  <sheets>
    <sheet name="Счет-фактура" sheetId="1" r:id="rId1"/>
    <sheet name="Формула числа прописью" sheetId="2" state="hidden" r:id="rId2"/>
  </sheets>
  <definedNames>
    <definedName name="Z_28FE73C4_2B4E_48EA_A01D_248F57E01289_.wvu.PrintArea" localSheetId="0" hidden="1">'Счет-фактура'!$C$3:$AK$67</definedName>
    <definedName name="_xlnm.Print_Area" localSheetId="0">'Счет-фактура'!$C$3:$AK$57</definedName>
  </definedNames>
  <calcPr fullCalcOnLoad="1"/>
</workbook>
</file>

<file path=xl/sharedStrings.xml><?xml version="1.0" encoding="utf-8"?>
<sst xmlns="http://schemas.openxmlformats.org/spreadsheetml/2006/main" count="210" uniqueCount="79">
  <si>
    <t>ИТОГО</t>
  </si>
  <si>
    <t>(прописью)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</si>
  <si>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</si>
  <si>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</si>
  <si>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</si>
  <si>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</si>
  <si>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</si>
  <si>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</si>
  <si>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</si>
  <si>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</si>
  <si>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</si>
  <si>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</si>
  <si>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</si>
  <si>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</si>
  <si>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</si>
  <si>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</si>
  <si>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</si>
  <si>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</si>
  <si>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</si>
  <si>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</si>
  <si>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</si>
  <si>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</si>
  <si>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</si>
  <si>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</si>
  <si>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</si>
  <si>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</si>
  <si>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</si>
  <si>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</si>
  <si>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</si>
  <si>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</si>
  <si>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</si>
  <si>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</si>
  <si>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</si>
  <si>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</si>
  <si>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</si>
  <si>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</si>
  <si>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</si>
  <si>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</si>
  <si>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</si>
  <si>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</si>
  <si>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</si>
  <si>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</si>
  <si>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</si>
  <si>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</si>
  <si>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</si>
  <si>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</si>
  <si>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Стоимость с НДС, руб.</t>
  </si>
  <si>
    <t>Сумма НДС, руб.</t>
  </si>
  <si>
    <t>Ставка НДС, %</t>
  </si>
  <si>
    <t>Цена, руб.</t>
  </si>
  <si>
    <t>Коли- чество</t>
  </si>
  <si>
    <t>Единица измерения</t>
  </si>
  <si>
    <t>x</t>
  </si>
  <si>
    <t>коп.</t>
  </si>
  <si>
    <t>СЧЕТ-ФАКТУРА №</t>
  </si>
  <si>
    <t>от</t>
  </si>
  <si>
    <t>Банк:</t>
  </si>
  <si>
    <t>к платежному требованию №</t>
  </si>
  <si>
    <t>Склад</t>
  </si>
  <si>
    <t>Шифр опер.</t>
  </si>
  <si>
    <t>Шифр покуп.</t>
  </si>
  <si>
    <t>Грузоотправитель:</t>
  </si>
  <si>
    <t>Распоряжения об оплате или отказе от акцепта</t>
  </si>
  <si>
    <t>Ст. отправления:</t>
  </si>
  <si>
    <t>Плательщик и его адрес:</t>
  </si>
  <si>
    <t>Номер счета и банк:</t>
  </si>
  <si>
    <t>Грузополучатель:</t>
  </si>
  <si>
    <t>Ст. назначения, число мест, вес:</t>
  </si>
  <si>
    <t>Дополнение:</t>
  </si>
  <si>
    <t>Наименование</t>
  </si>
  <si>
    <t>Сумма, руб.</t>
  </si>
  <si>
    <t>Итого к оплате</t>
  </si>
  <si>
    <t>В том числе НДС</t>
  </si>
  <si>
    <t>Ответственный</t>
  </si>
  <si>
    <t>Бухгалтер</t>
  </si>
  <si>
    <t>Поставщик</t>
  </si>
  <si>
    <t>Адрес</t>
  </si>
  <si>
    <t>Р/счет</t>
  </si>
  <si>
    <t>Примерная форма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</si>
</sst>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  <numFmt numFmtId="184" formatCode="0.000"/>
    <numFmt numFmtId="185" formatCode="[$-FC19]d\ mmmm\ yyyy\ &quot;г.&quot;"/>
    <numFmt numFmtId="186" formatCode="[$-F800]dddd\,\ mmmm\ dd\,\ yyyy"/>
    <numFmt numFmtId="187" formatCode="_(#,##0_);_(\-#,##0_);_(&quot;-&quot;_);_(@_)"/>
    <numFmt numFmtId="188" formatCode="[$-FC19]\d\ \m\m\m\m\ \y\y\y\y\ &quot;г.&quot;"/>
  </numFmts>
  <fonts count="58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8"/>
      <color indexed="8"/>
      <name val="Tahoma"/>
      <family val="2"/>
    </font>
    <font>
      <sz val="8"/>
      <color indexed="26"/>
      <name val="Tahoma"/>
      <family val="2"/>
    </font>
    <font>
      <sz val="6"/>
      <color indexed="26"/>
      <name val="Arial Cyr"/>
      <family val="0"/>
    </font>
    <font>
      <b/>
      <sz val="6"/>
      <color indexed="26"/>
      <name val="Arial Cyr"/>
      <family val="2"/>
    </font>
    <font>
      <sz val="6"/>
      <color indexed="26"/>
      <name val="Tahoma"/>
      <family val="2"/>
    </font>
    <font>
      <b/>
      <sz val="6"/>
      <color indexed="26"/>
      <name val="Tahoma"/>
      <family val="2"/>
    </font>
    <font>
      <b/>
      <sz val="12"/>
      <name val="Tahoma"/>
      <family val="2"/>
    </font>
    <font>
      <u val="single"/>
      <sz val="8"/>
      <name val="Tahoma"/>
      <family val="2"/>
    </font>
    <font>
      <b/>
      <sz val="7"/>
      <name val="Tahoma"/>
      <family val="2"/>
    </font>
    <font>
      <b/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7" fillId="34" borderId="0" xfId="0" applyNumberFormat="1" applyFont="1" applyFill="1" applyAlignment="1" applyProtection="1">
      <alignment/>
      <protection hidden="1"/>
    </xf>
    <xf numFmtId="0" fontId="7" fillId="34" borderId="0" xfId="0" applyNumberFormat="1" applyFont="1" applyFill="1" applyBorder="1" applyAlignment="1" applyProtection="1">
      <alignment/>
      <protection hidden="1"/>
    </xf>
    <xf numFmtId="4" fontId="8" fillId="34" borderId="0" xfId="0" applyNumberFormat="1" applyFont="1" applyFill="1" applyBorder="1" applyAlignment="1" applyProtection="1">
      <alignment horizontal="right"/>
      <protection hidden="1"/>
    </xf>
    <xf numFmtId="0" fontId="7" fillId="34" borderId="0" xfId="0" applyNumberFormat="1" applyFont="1" applyFill="1" applyAlignment="1" applyProtection="1">
      <alignment horizontal="left"/>
      <protection hidden="1"/>
    </xf>
    <xf numFmtId="0" fontId="9" fillId="34" borderId="0" xfId="0" applyNumberFormat="1" applyFont="1" applyFill="1" applyAlignment="1" applyProtection="1">
      <alignment/>
      <protection hidden="1"/>
    </xf>
    <xf numFmtId="0" fontId="10" fillId="34" borderId="0" xfId="0" applyNumberFormat="1" applyFont="1" applyFill="1" applyAlignment="1" applyProtection="1">
      <alignment/>
      <protection hidden="1"/>
    </xf>
    <xf numFmtId="4" fontId="8" fillId="34" borderId="0" xfId="0" applyNumberFormat="1" applyFont="1" applyFill="1" applyAlignment="1" applyProtection="1">
      <alignment horizontal="right"/>
      <protection hidden="1"/>
    </xf>
    <xf numFmtId="0" fontId="11" fillId="34" borderId="0" xfId="0" applyFont="1" applyFill="1" applyAlignment="1" applyProtection="1">
      <alignment/>
      <protection hidden="1"/>
    </xf>
    <xf numFmtId="0" fontId="7" fillId="34" borderId="0" xfId="0" applyFont="1" applyFill="1" applyAlignment="1" applyProtection="1">
      <alignment/>
      <protection hidden="1"/>
    </xf>
    <xf numFmtId="0" fontId="7" fillId="34" borderId="0" xfId="0" applyFont="1" applyFill="1" applyAlignment="1" applyProtection="1">
      <alignment horizontal="left"/>
      <protection hidden="1"/>
    </xf>
    <xf numFmtId="0" fontId="7" fillId="34" borderId="0" xfId="0" applyFont="1" applyFill="1" applyAlignment="1" applyProtection="1">
      <alignment horizontal="center"/>
      <protection hidden="1"/>
    </xf>
    <xf numFmtId="0" fontId="10" fillId="34" borderId="0" xfId="0" applyNumberFormat="1" applyFont="1" applyFill="1" applyAlignment="1" applyProtection="1">
      <alignment/>
      <protection hidden="1"/>
    </xf>
    <xf numFmtId="176" fontId="7" fillId="34" borderId="0" xfId="0" applyNumberFormat="1" applyFont="1" applyFill="1" applyBorder="1" applyAlignment="1" applyProtection="1">
      <alignment horizontal="left"/>
      <protection hidden="1"/>
    </xf>
    <xf numFmtId="0" fontId="9" fillId="34" borderId="0" xfId="0" applyNumberFormat="1" applyFont="1" applyFill="1" applyAlignment="1" applyProtection="1">
      <alignment/>
      <protection hidden="1"/>
    </xf>
    <xf numFmtId="0" fontId="7" fillId="34" borderId="0" xfId="0" applyNumberFormat="1" applyFont="1" applyFill="1" applyAlignment="1" applyProtection="1">
      <alignment horizontal="right"/>
      <protection hidden="1"/>
    </xf>
    <xf numFmtId="0" fontId="7" fillId="34" borderId="0" xfId="0" applyNumberFormat="1" applyFont="1" applyFill="1" applyAlignment="1" applyProtection="1">
      <alignment horizontal="right"/>
      <protection hidden="1"/>
    </xf>
    <xf numFmtId="0" fontId="7" fillId="34" borderId="0" xfId="0" applyNumberFormat="1" applyFont="1" applyFill="1" applyAlignment="1" applyProtection="1">
      <alignment/>
      <protection hidden="1"/>
    </xf>
    <xf numFmtId="0" fontId="10" fillId="34" borderId="0" xfId="0" applyNumberFormat="1" applyFont="1" applyFill="1" applyAlignment="1" applyProtection="1">
      <alignment horizontal="center"/>
      <protection hidden="1"/>
    </xf>
    <xf numFmtId="183" fontId="7" fillId="34" borderId="0" xfId="0" applyNumberFormat="1" applyFont="1" applyFill="1" applyAlignment="1" applyProtection="1">
      <alignment/>
      <protection hidden="1"/>
    </xf>
    <xf numFmtId="2" fontId="7" fillId="34" borderId="0" xfId="0" applyNumberFormat="1" applyFont="1" applyFill="1" applyAlignment="1" applyProtection="1">
      <alignment horizontal="right"/>
      <protection hidden="1"/>
    </xf>
    <xf numFmtId="22" fontId="7" fillId="34" borderId="0" xfId="0" applyNumberFormat="1" applyFont="1" applyFill="1" applyAlignment="1" applyProtection="1">
      <alignment/>
      <protection hidden="1"/>
    </xf>
    <xf numFmtId="0" fontId="9" fillId="34" borderId="0" xfId="0" applyNumberFormat="1" applyFont="1" applyFill="1" applyAlignment="1" applyProtection="1">
      <alignment shrinkToFit="1"/>
      <protection hidden="1"/>
    </xf>
    <xf numFmtId="0" fontId="7" fillId="34" borderId="0" xfId="0" applyNumberFormat="1" applyFont="1" applyFill="1" applyAlignment="1" applyProtection="1">
      <alignment horizontal="left"/>
      <protection hidden="1"/>
    </xf>
    <xf numFmtId="14" fontId="7" fillId="34" borderId="0" xfId="0" applyNumberFormat="1" applyFont="1" applyFill="1" applyAlignment="1" applyProtection="1">
      <alignment/>
      <protection hidden="1"/>
    </xf>
    <xf numFmtId="4" fontId="7" fillId="34" borderId="0" xfId="0" applyNumberFormat="1" applyFont="1" applyFill="1" applyAlignment="1" applyProtection="1">
      <alignment horizontal="right"/>
      <protection hidden="1"/>
    </xf>
    <xf numFmtId="22" fontId="7" fillId="34" borderId="0" xfId="0" applyNumberFormat="1" applyFont="1" applyFill="1" applyAlignment="1" applyProtection="1">
      <alignment/>
      <protection hidden="1"/>
    </xf>
    <xf numFmtId="4" fontId="7" fillId="34" borderId="0" xfId="0" applyNumberFormat="1" applyFont="1" applyFill="1" applyAlignment="1" applyProtection="1">
      <alignment horizontal="left"/>
      <protection hidden="1"/>
    </xf>
    <xf numFmtId="0" fontId="12" fillId="34" borderId="0" xfId="0" applyNumberFormat="1" applyFont="1" applyFill="1" applyAlignment="1" applyProtection="1">
      <alignment/>
      <protection hidden="1"/>
    </xf>
    <xf numFmtId="0" fontId="12" fillId="34" borderId="0" xfId="0" applyNumberFormat="1" applyFont="1" applyFill="1" applyAlignment="1" applyProtection="1">
      <alignment shrinkToFit="1"/>
      <protection hidden="1"/>
    </xf>
    <xf numFmtId="3" fontId="7" fillId="34" borderId="0" xfId="0" applyNumberFormat="1" applyFont="1" applyFill="1" applyAlignment="1" applyProtection="1">
      <alignment/>
      <protection hidden="1"/>
    </xf>
    <xf numFmtId="1" fontId="7" fillId="34" borderId="0" xfId="0" applyNumberFormat="1" applyFont="1" applyFill="1" applyAlignment="1" applyProtection="1">
      <alignment horizontal="right"/>
      <protection hidden="1"/>
    </xf>
    <xf numFmtId="0" fontId="7" fillId="34" borderId="0" xfId="0" applyNumberFormat="1" applyFont="1" applyFill="1" applyBorder="1" applyAlignment="1" applyProtection="1">
      <alignment/>
      <protection hidden="1"/>
    </xf>
    <xf numFmtId="0" fontId="15" fillId="32" borderId="0" xfId="0" applyFont="1" applyFill="1" applyAlignment="1" applyProtection="1">
      <alignment vertical="center"/>
      <protection hidden="1"/>
    </xf>
    <xf numFmtId="3" fontId="16" fillId="35" borderId="0" xfId="0" applyNumberFormat="1" applyFont="1" applyFill="1" applyAlignment="1" applyProtection="1">
      <alignment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49" fontId="4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49" fontId="4" fillId="34" borderId="0" xfId="0" applyNumberFormat="1" applyFont="1" applyFill="1" applyBorder="1" applyAlignment="1" applyProtection="1">
      <alignment horizontal="left" vertical="center" wrapText="1"/>
      <protection hidden="1"/>
    </xf>
    <xf numFmtId="49" fontId="4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49" fontId="4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4" fillId="34" borderId="0" xfId="0" applyFont="1" applyFill="1" applyAlignment="1" applyProtection="1">
      <alignment/>
      <protection hidden="1"/>
    </xf>
    <xf numFmtId="0" fontId="1" fillId="32" borderId="0" xfId="0" applyFont="1" applyFill="1" applyAlignment="1" applyProtection="1">
      <alignment vertical="center"/>
      <protection/>
    </xf>
    <xf numFmtId="0" fontId="15" fillId="32" borderId="0" xfId="0" applyFont="1" applyFill="1" applyAlignment="1" applyProtection="1">
      <alignment vertical="center"/>
      <protection/>
    </xf>
    <xf numFmtId="3" fontId="16" fillId="35" borderId="0" xfId="0" applyNumberFormat="1" applyFont="1" applyFill="1" applyAlignment="1" applyProtection="1">
      <alignment/>
      <protection/>
    </xf>
    <xf numFmtId="0" fontId="15" fillId="32" borderId="0" xfId="0" applyFont="1" applyFill="1" applyAlignment="1" applyProtection="1">
      <alignment horizontal="left" vertical="center"/>
      <protection/>
    </xf>
    <xf numFmtId="0" fontId="19" fillId="35" borderId="0" xfId="0" applyNumberFormat="1" applyFont="1" applyFill="1" applyAlignment="1" applyProtection="1">
      <alignment/>
      <protection/>
    </xf>
    <xf numFmtId="0" fontId="16" fillId="35" borderId="0" xfId="0" applyNumberFormat="1" applyFont="1" applyFill="1" applyAlignment="1" applyProtection="1">
      <alignment/>
      <protection/>
    </xf>
    <xf numFmtId="3" fontId="15" fillId="32" borderId="0" xfId="0" applyNumberFormat="1" applyFont="1" applyFill="1" applyAlignment="1" applyProtection="1">
      <alignment vertical="center"/>
      <protection hidden="1"/>
    </xf>
    <xf numFmtId="3" fontId="16" fillId="35" borderId="0" xfId="0" applyNumberFormat="1" applyFont="1" applyFill="1" applyAlignment="1" applyProtection="1">
      <alignment/>
      <protection hidden="1"/>
    </xf>
    <xf numFmtId="3" fontId="16" fillId="35" borderId="0" xfId="0" applyNumberFormat="1" applyFont="1" applyFill="1" applyBorder="1" applyAlignment="1" applyProtection="1">
      <alignment/>
      <protection hidden="1"/>
    </xf>
    <xf numFmtId="3" fontId="17" fillId="35" borderId="0" xfId="0" applyNumberFormat="1" applyFont="1" applyFill="1" applyBorder="1" applyAlignment="1" applyProtection="1">
      <alignment horizontal="right"/>
      <protection hidden="1"/>
    </xf>
    <xf numFmtId="3" fontId="17" fillId="35" borderId="0" xfId="0" applyNumberFormat="1" applyFont="1" applyFill="1" applyAlignment="1" applyProtection="1">
      <alignment/>
      <protection hidden="1"/>
    </xf>
    <xf numFmtId="3" fontId="18" fillId="35" borderId="0" xfId="0" applyNumberFormat="1" applyFont="1" applyFill="1" applyAlignment="1" applyProtection="1">
      <alignment/>
      <protection hidden="1"/>
    </xf>
    <xf numFmtId="3" fontId="19" fillId="35" borderId="0" xfId="0" applyNumberFormat="1" applyFont="1" applyFill="1" applyAlignment="1" applyProtection="1">
      <alignment/>
      <protection hidden="1"/>
    </xf>
    <xf numFmtId="3" fontId="16" fillId="35" borderId="0" xfId="0" applyNumberFormat="1" applyFont="1" applyFill="1" applyAlignment="1" applyProtection="1">
      <alignment horizontal="right"/>
      <protection hidden="1"/>
    </xf>
    <xf numFmtId="3" fontId="17" fillId="35" borderId="0" xfId="0" applyNumberFormat="1" applyFont="1" applyFill="1" applyAlignment="1" applyProtection="1">
      <alignment horizontal="center"/>
      <protection hidden="1"/>
    </xf>
    <xf numFmtId="3" fontId="16" fillId="35" borderId="0" xfId="0" applyNumberFormat="1" applyFont="1" applyFill="1" applyAlignment="1" applyProtection="1">
      <alignment horizontal="right"/>
      <protection hidden="1"/>
    </xf>
    <xf numFmtId="3" fontId="16" fillId="35" borderId="0" xfId="0" applyNumberFormat="1" applyFont="1" applyFill="1" applyAlignment="1" applyProtection="1">
      <alignment shrinkToFit="1"/>
      <protection hidden="1"/>
    </xf>
    <xf numFmtId="3" fontId="16" fillId="35" borderId="0" xfId="0" applyNumberFormat="1" applyFont="1" applyFill="1" applyAlignment="1" applyProtection="1">
      <alignment horizontal="left"/>
      <protection hidden="1"/>
    </xf>
    <xf numFmtId="3" fontId="16" fillId="35" borderId="0" xfId="0" applyNumberFormat="1" applyFont="1" applyFill="1" applyBorder="1" applyAlignment="1" applyProtection="1">
      <alignment/>
      <protection hidden="1"/>
    </xf>
    <xf numFmtId="3" fontId="16" fillId="35" borderId="0" xfId="0" applyNumberFormat="1" applyFont="1" applyFill="1" applyAlignment="1" applyProtection="1">
      <alignment/>
      <protection/>
    </xf>
    <xf numFmtId="3" fontId="16" fillId="35" borderId="0" xfId="0" applyNumberFormat="1" applyFont="1" applyFill="1" applyBorder="1" applyAlignment="1" applyProtection="1">
      <alignment/>
      <protection/>
    </xf>
    <xf numFmtId="3" fontId="17" fillId="35" borderId="0" xfId="0" applyNumberFormat="1" applyFont="1" applyFill="1" applyBorder="1" applyAlignment="1" applyProtection="1">
      <alignment horizontal="right"/>
      <protection/>
    </xf>
    <xf numFmtId="3" fontId="17" fillId="35" borderId="0" xfId="0" applyNumberFormat="1" applyFont="1" applyFill="1" applyAlignment="1" applyProtection="1">
      <alignment/>
      <protection/>
    </xf>
    <xf numFmtId="3" fontId="15" fillId="32" borderId="0" xfId="0" applyNumberFormat="1" applyFont="1" applyFill="1" applyAlignment="1" applyProtection="1">
      <alignment horizontal="left" vertical="center"/>
      <protection/>
    </xf>
    <xf numFmtId="3" fontId="18" fillId="35" borderId="0" xfId="0" applyNumberFormat="1" applyFont="1" applyFill="1" applyAlignment="1" applyProtection="1">
      <alignment/>
      <protection/>
    </xf>
    <xf numFmtId="3" fontId="19" fillId="35" borderId="0" xfId="0" applyNumberFormat="1" applyFont="1" applyFill="1" applyAlignment="1" applyProtection="1">
      <alignment/>
      <protection/>
    </xf>
    <xf numFmtId="3" fontId="19" fillId="35" borderId="0" xfId="0" applyNumberFormat="1" applyFont="1" applyFill="1" applyAlignment="1" applyProtection="1">
      <alignment horizontal="right"/>
      <protection/>
    </xf>
    <xf numFmtId="3" fontId="16" fillId="35" borderId="0" xfId="0" applyNumberFormat="1" applyFont="1" applyFill="1" applyAlignment="1" applyProtection="1">
      <alignment horizontal="right"/>
      <protection/>
    </xf>
    <xf numFmtId="3" fontId="17" fillId="35" borderId="0" xfId="0" applyNumberFormat="1" applyFont="1" applyFill="1" applyAlignment="1" applyProtection="1">
      <alignment horizontal="center"/>
      <protection/>
    </xf>
    <xf numFmtId="3" fontId="15" fillId="32" borderId="0" xfId="0" applyNumberFormat="1" applyFont="1" applyFill="1" applyAlignment="1" applyProtection="1">
      <alignment vertical="center"/>
      <protection/>
    </xf>
    <xf numFmtId="3" fontId="16" fillId="35" borderId="0" xfId="0" applyNumberFormat="1" applyFont="1" applyFill="1" applyAlignment="1" applyProtection="1">
      <alignment horizontal="right"/>
      <protection/>
    </xf>
    <xf numFmtId="3" fontId="16" fillId="35" borderId="0" xfId="0" applyNumberFormat="1" applyFont="1" applyFill="1" applyAlignment="1" applyProtection="1">
      <alignment shrinkToFit="1"/>
      <protection/>
    </xf>
    <xf numFmtId="3" fontId="16" fillId="35" borderId="0" xfId="0" applyNumberFormat="1" applyFont="1" applyFill="1" applyAlignment="1" applyProtection="1">
      <alignment horizontal="left"/>
      <protection/>
    </xf>
    <xf numFmtId="3" fontId="16" fillId="35" borderId="0" xfId="0" applyNumberFormat="1" applyFont="1" applyFill="1" applyBorder="1" applyAlignment="1" applyProtection="1">
      <alignment/>
      <protection/>
    </xf>
    <xf numFmtId="3" fontId="15" fillId="32" borderId="0" xfId="0" applyNumberFormat="1" applyFont="1" applyFill="1" applyAlignment="1" applyProtection="1">
      <alignment vertical="center"/>
      <protection/>
    </xf>
    <xf numFmtId="0" fontId="1" fillId="32" borderId="0" xfId="0" applyFont="1" applyFill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1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0" xfId="0" applyNumberFormat="1" applyFont="1" applyFill="1" applyBorder="1" applyAlignment="1" applyProtection="1">
      <alignment vertical="center"/>
      <protection locked="0"/>
    </xf>
    <xf numFmtId="0" fontId="1" fillId="34" borderId="18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11" xfId="0" applyFont="1" applyFill="1" applyBorder="1" applyAlignment="1" applyProtection="1">
      <alignment horizontal="left" vertical="center"/>
      <protection hidden="1"/>
    </xf>
    <xf numFmtId="0" fontId="20" fillId="34" borderId="0" xfId="0" applyNumberFormat="1" applyFont="1" applyFill="1" applyBorder="1" applyAlignment="1" applyProtection="1">
      <alignment vertical="center"/>
      <protection locked="0"/>
    </xf>
    <xf numFmtId="0" fontId="4" fillId="34" borderId="0" xfId="0" applyNumberFormat="1" applyFont="1" applyFill="1" applyBorder="1" applyAlignment="1" applyProtection="1">
      <alignment vertical="center"/>
      <protection locked="0"/>
    </xf>
    <xf numFmtId="0" fontId="4" fillId="34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4" borderId="0" xfId="0" applyNumberFormat="1" applyFont="1" applyFill="1" applyBorder="1" applyAlignment="1" applyProtection="1">
      <alignment horizontal="left" vertical="center"/>
      <protection locked="0"/>
    </xf>
    <xf numFmtId="49" fontId="1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14" fontId="1" fillId="32" borderId="0" xfId="0" applyNumberFormat="1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vertical="center"/>
      <protection hidden="1" locked="0"/>
    </xf>
    <xf numFmtId="0" fontId="14" fillId="34" borderId="0" xfId="0" applyFont="1" applyFill="1" applyBorder="1" applyAlignment="1" applyProtection="1">
      <alignment/>
      <protection hidden="1"/>
    </xf>
    <xf numFmtId="49" fontId="1" fillId="33" borderId="0" xfId="0" applyNumberFormat="1" applyFont="1" applyFill="1" applyBorder="1" applyAlignment="1" applyProtection="1">
      <alignment horizontal="left"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5" fillId="34" borderId="0" xfId="0" applyNumberFormat="1" applyFont="1" applyFill="1" applyBorder="1" applyAlignment="1" applyProtection="1">
      <alignment vertical="center"/>
      <protection/>
    </xf>
    <xf numFmtId="187" fontId="5" fillId="36" borderId="19" xfId="0" applyNumberFormat="1" applyFont="1" applyFill="1" applyBorder="1" applyAlignment="1" applyProtection="1">
      <alignment horizontal="center" vertical="center" wrapText="1"/>
      <protection hidden="1"/>
    </xf>
    <xf numFmtId="187" fontId="5" fillId="36" borderId="20" xfId="0" applyNumberFormat="1" applyFont="1" applyFill="1" applyBorder="1" applyAlignment="1" applyProtection="1">
      <alignment horizontal="center" vertical="center" wrapText="1"/>
      <protection hidden="1"/>
    </xf>
    <xf numFmtId="187" fontId="23" fillId="36" borderId="21" xfId="0" applyNumberFormat="1" applyFont="1" applyFill="1" applyBorder="1" applyAlignment="1" applyProtection="1">
      <alignment horizontal="center" vertical="center"/>
      <protection hidden="1"/>
    </xf>
    <xf numFmtId="2" fontId="1" fillId="36" borderId="22" xfId="0" applyNumberFormat="1" applyFont="1" applyFill="1" applyBorder="1" applyAlignment="1" applyProtection="1">
      <alignment horizontal="left" vertical="center" indent="1"/>
      <protection hidden="1"/>
    </xf>
    <xf numFmtId="0" fontId="5" fillId="34" borderId="23" xfId="0" applyFont="1" applyFill="1" applyBorder="1" applyAlignment="1" applyProtection="1">
      <alignment horizontal="center" vertical="center"/>
      <protection hidden="1"/>
    </xf>
    <xf numFmtId="4" fontId="1" fillId="36" borderId="22" xfId="0" applyNumberFormat="1" applyFont="1" applyFill="1" applyBorder="1" applyAlignment="1" applyProtection="1">
      <alignment horizontal="left" vertical="center" indent="1"/>
      <protection hidden="1"/>
    </xf>
    <xf numFmtId="187" fontId="5" fillId="36" borderId="24" xfId="0" applyNumberFormat="1" applyFont="1" applyFill="1" applyBorder="1" applyAlignment="1" applyProtection="1">
      <alignment horizontal="center" vertical="center" wrapText="1"/>
      <protection hidden="1"/>
    </xf>
    <xf numFmtId="187" fontId="5" fillId="36" borderId="19" xfId="0" applyNumberFormat="1" applyFont="1" applyFill="1" applyBorder="1" applyAlignment="1" applyProtection="1">
      <alignment horizontal="center" vertical="center"/>
      <protection hidden="1"/>
    </xf>
    <xf numFmtId="187" fontId="5" fillId="36" borderId="20" xfId="0" applyNumberFormat="1" applyFont="1" applyFill="1" applyBorder="1" applyAlignment="1" applyProtection="1">
      <alignment horizontal="center" vertical="center"/>
      <protection hidden="1"/>
    </xf>
    <xf numFmtId="9" fontId="5" fillId="34" borderId="19" xfId="0" applyNumberFormat="1" applyFont="1" applyFill="1" applyBorder="1" applyAlignment="1" applyProtection="1">
      <alignment horizontal="center" vertical="center"/>
      <protection hidden="1" locked="0"/>
    </xf>
    <xf numFmtId="9" fontId="5" fillId="34" borderId="20" xfId="0" applyNumberFormat="1" applyFont="1" applyFill="1" applyBorder="1" applyAlignment="1" applyProtection="1">
      <alignment horizontal="center" vertical="center"/>
      <protection hidden="1" locked="0"/>
    </xf>
    <xf numFmtId="3" fontId="23" fillId="34" borderId="21" xfId="0" applyNumberFormat="1" applyFont="1" applyFill="1" applyBorder="1" applyAlignment="1" applyProtection="1">
      <alignment horizontal="center" vertical="center"/>
      <protection hidden="1"/>
    </xf>
    <xf numFmtId="9" fontId="5" fillId="34" borderId="24" xfId="0" applyNumberFormat="1" applyFont="1" applyFill="1" applyBorder="1" applyAlignment="1" applyProtection="1">
      <alignment horizontal="center" vertical="center"/>
      <protection hidden="1" locked="0"/>
    </xf>
    <xf numFmtId="187" fontId="5" fillId="36" borderId="24" xfId="0" applyNumberFormat="1" applyFont="1" applyFill="1" applyBorder="1" applyAlignment="1" applyProtection="1">
      <alignment horizontal="center" vertical="center"/>
      <protection hidden="1"/>
    </xf>
    <xf numFmtId="187" fontId="5" fillId="34" borderId="19" xfId="0" applyNumberFormat="1" applyFont="1" applyFill="1" applyBorder="1" applyAlignment="1" applyProtection="1">
      <alignment horizontal="center" vertical="center"/>
      <protection hidden="1" locked="0"/>
    </xf>
    <xf numFmtId="187" fontId="5" fillId="34" borderId="20" xfId="0" applyNumberFormat="1" applyFont="1" applyFill="1" applyBorder="1" applyAlignment="1" applyProtection="1">
      <alignment horizontal="center" vertical="center"/>
      <protection hidden="1" locked="0"/>
    </xf>
    <xf numFmtId="187" fontId="5" fillId="34" borderId="24" xfId="0" applyNumberFormat="1" applyFont="1" applyFill="1" applyBorder="1" applyAlignment="1" applyProtection="1">
      <alignment horizontal="center" vertical="center"/>
      <protection hidden="1" locked="0"/>
    </xf>
    <xf numFmtId="0" fontId="5" fillId="34" borderId="24" xfId="0" applyFont="1" applyFill="1" applyBorder="1" applyAlignment="1" applyProtection="1">
      <alignment horizontal="center" vertical="center"/>
      <protection hidden="1" locked="0"/>
    </xf>
    <xf numFmtId="0" fontId="5" fillId="34" borderId="19" xfId="0" applyFont="1" applyFill="1" applyBorder="1" applyAlignment="1" applyProtection="1">
      <alignment horizontal="center" vertical="center"/>
      <protection hidden="1" locked="0"/>
    </xf>
    <xf numFmtId="0" fontId="5" fillId="34" borderId="19" xfId="0" applyFont="1" applyFill="1" applyBorder="1" applyAlignment="1" applyProtection="1">
      <alignment horizontal="center" vertical="center" shrinkToFit="1"/>
      <protection hidden="1" locked="0"/>
    </xf>
    <xf numFmtId="0" fontId="4" fillId="34" borderId="25" xfId="0" applyFont="1" applyFill="1" applyBorder="1" applyAlignment="1" applyProtection="1">
      <alignment horizontal="left" vertical="center"/>
      <protection locked="0"/>
    </xf>
    <xf numFmtId="0" fontId="4" fillId="34" borderId="26" xfId="0" applyFont="1" applyFill="1" applyBorder="1" applyAlignment="1" applyProtection="1">
      <alignment horizontal="left" vertical="center"/>
      <protection locked="0"/>
    </xf>
    <xf numFmtId="0" fontId="20" fillId="32" borderId="13" xfId="0" applyFont="1" applyFill="1" applyBorder="1" applyAlignment="1" applyProtection="1">
      <alignment horizontal="center" vertical="center"/>
      <protection hidden="1"/>
    </xf>
    <xf numFmtId="49" fontId="1" fillId="37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21" xfId="0" applyFont="1" applyFill="1" applyBorder="1" applyAlignment="1" applyProtection="1">
      <alignment horizontal="center" vertical="center" wrapText="1"/>
      <protection hidden="1"/>
    </xf>
    <xf numFmtId="0" fontId="1" fillId="34" borderId="26" xfId="0" applyNumberFormat="1" applyFont="1" applyFill="1" applyBorder="1" applyAlignment="1" applyProtection="1">
      <alignment horizontal="left" vertical="center"/>
      <protection locked="0"/>
    </xf>
    <xf numFmtId="0" fontId="4" fillId="34" borderId="25" xfId="0" applyNumberFormat="1" applyFont="1" applyFill="1" applyBorder="1" applyAlignment="1" applyProtection="1">
      <alignment horizontal="left" vertical="center"/>
      <protection locked="0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left" vertical="center"/>
      <protection locked="0"/>
    </xf>
    <xf numFmtId="0" fontId="4" fillId="34" borderId="27" xfId="0" applyFont="1" applyFill="1" applyBorder="1" applyAlignment="1" applyProtection="1">
      <alignment horizontal="left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1" fillId="38" borderId="21" xfId="0" applyFont="1" applyFill="1" applyBorder="1" applyAlignment="1" applyProtection="1">
      <alignment horizontal="center" vertical="center"/>
      <protection locked="0"/>
    </xf>
    <xf numFmtId="0" fontId="1" fillId="34" borderId="25" xfId="0" applyNumberFormat="1" applyFont="1" applyFill="1" applyBorder="1" applyAlignment="1" applyProtection="1">
      <alignment horizontal="left" vertical="center"/>
      <protection locked="0"/>
    </xf>
    <xf numFmtId="0" fontId="1" fillId="34" borderId="25" xfId="0" applyFont="1" applyFill="1" applyBorder="1" applyAlignment="1" applyProtection="1">
      <alignment horizontal="left" vertical="center"/>
      <protection locked="0"/>
    </xf>
    <xf numFmtId="0" fontId="1" fillId="34" borderId="21" xfId="0" applyNumberFormat="1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27" xfId="0" applyFont="1" applyFill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Alignment="1" applyProtection="1">
      <alignment horizontal="left"/>
      <protection hidden="1"/>
    </xf>
    <xf numFmtId="0" fontId="1" fillId="37" borderId="28" xfId="0" applyFont="1" applyFill="1" applyBorder="1" applyAlignment="1" applyProtection="1">
      <alignment horizontal="center" vertical="center" wrapText="1"/>
      <protection hidden="1"/>
    </xf>
    <xf numFmtId="0" fontId="1" fillId="37" borderId="23" xfId="0" applyFont="1" applyFill="1" applyBorder="1" applyAlignment="1" applyProtection="1">
      <alignment horizontal="center" vertical="center" wrapText="1"/>
      <protection hidden="1"/>
    </xf>
    <xf numFmtId="0" fontId="1" fillId="37" borderId="29" xfId="0" applyFont="1" applyFill="1" applyBorder="1" applyAlignment="1" applyProtection="1">
      <alignment horizontal="center" vertical="center" wrapText="1"/>
      <protection hidden="1"/>
    </xf>
    <xf numFmtId="0" fontId="1" fillId="37" borderId="18" xfId="0" applyFont="1" applyFill="1" applyBorder="1" applyAlignment="1" applyProtection="1">
      <alignment horizontal="center" vertical="center" wrapText="1"/>
      <protection hidden="1"/>
    </xf>
    <xf numFmtId="0" fontId="1" fillId="37" borderId="0" xfId="0" applyFont="1" applyFill="1" applyBorder="1" applyAlignment="1" applyProtection="1">
      <alignment horizontal="center" vertical="center" wrapText="1"/>
      <protection hidden="1"/>
    </xf>
    <xf numFmtId="0" fontId="1" fillId="37" borderId="30" xfId="0" applyFont="1" applyFill="1" applyBorder="1" applyAlignment="1" applyProtection="1">
      <alignment horizontal="center" vertical="center" wrapText="1"/>
      <protection hidden="1"/>
    </xf>
    <xf numFmtId="0" fontId="1" fillId="37" borderId="31" xfId="0" applyFont="1" applyFill="1" applyBorder="1" applyAlignment="1" applyProtection="1">
      <alignment horizontal="center" vertical="center" wrapText="1"/>
      <protection hidden="1"/>
    </xf>
    <xf numFmtId="0" fontId="1" fillId="37" borderId="22" xfId="0" applyFont="1" applyFill="1" applyBorder="1" applyAlignment="1" applyProtection="1">
      <alignment horizontal="center" vertical="center" wrapText="1"/>
      <protection hidden="1"/>
    </xf>
    <xf numFmtId="0" fontId="1" fillId="37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shrinkToFit="1"/>
      <protection hidden="1" locked="0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center" vertical="center" shrinkToFit="1"/>
      <protection hidden="1" locked="0"/>
    </xf>
    <xf numFmtId="0" fontId="22" fillId="34" borderId="21" xfId="0" applyFont="1" applyFill="1" applyBorder="1" applyAlignment="1" applyProtection="1">
      <alignment horizontal="right" vertical="center"/>
      <protection hidden="1"/>
    </xf>
    <xf numFmtId="0" fontId="5" fillId="34" borderId="20" xfId="0" applyFont="1" applyFill="1" applyBorder="1" applyAlignment="1" applyProtection="1">
      <alignment horizontal="center" vertical="center"/>
      <protection hidden="1" locked="0"/>
    </xf>
    <xf numFmtId="186" fontId="4" fillId="34" borderId="22" xfId="0" applyNumberFormat="1" applyFont="1" applyFill="1" applyBorder="1" applyAlignment="1" applyProtection="1">
      <alignment horizontal="center" vertical="center"/>
      <protection locked="0"/>
    </xf>
    <xf numFmtId="14" fontId="8" fillId="34" borderId="0" xfId="0" applyNumberFormat="1" applyFont="1" applyFill="1" applyAlignment="1" applyProtection="1">
      <alignment horizontal="center"/>
      <protection hidden="1"/>
    </xf>
    <xf numFmtId="176" fontId="7" fillId="34" borderId="0" xfId="0" applyNumberFormat="1" applyFont="1" applyFill="1" applyBorder="1" applyAlignment="1" applyProtection="1">
      <alignment horizontal="left"/>
      <protection hidden="1"/>
    </xf>
    <xf numFmtId="0" fontId="13" fillId="34" borderId="0" xfId="42" applyNumberFormat="1" applyFont="1" applyFill="1" applyAlignment="1" applyProtection="1">
      <alignment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EI2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32" width="2.375" style="1" customWidth="1"/>
    <col min="33" max="33" width="3.00390625" style="1" customWidth="1"/>
    <col min="34" max="37" width="2.375" style="1" customWidth="1"/>
    <col min="38" max="112" width="2.75390625" style="1" customWidth="1"/>
    <col min="113" max="113" width="15.75390625" style="66" hidden="1" customWidth="1"/>
    <col min="114" max="114" width="11.125" style="66" hidden="1" customWidth="1"/>
    <col min="115" max="115" width="17.375" style="66" hidden="1" customWidth="1"/>
    <col min="116" max="119" width="5.75390625" style="66" hidden="1" customWidth="1"/>
    <col min="120" max="120" width="2.75390625" style="66" hidden="1" customWidth="1"/>
    <col min="121" max="131" width="2.75390625" style="41" hidden="1" customWidth="1"/>
    <col min="132" max="139" width="0" style="41" hidden="1" customWidth="1"/>
    <col min="140" max="16384" width="2.75390625" style="1" customWidth="1"/>
  </cols>
  <sheetData>
    <row r="1" spans="2:38" ht="19.5" customHeight="1" thickBot="1">
      <c r="B1" s="151" t="s">
        <v>78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</row>
    <row r="2" spans="2:119" ht="12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3"/>
      <c r="DI2" s="67"/>
      <c r="DJ2" s="68"/>
      <c r="DK2" s="68"/>
      <c r="DL2" s="68"/>
      <c r="DM2" s="69"/>
      <c r="DN2" s="67"/>
      <c r="DO2" s="70"/>
    </row>
    <row r="3" spans="2:38" s="95" customFormat="1" ht="12" customHeight="1">
      <c r="B3" s="96"/>
      <c r="C3" s="97"/>
      <c r="D3" s="98"/>
      <c r="E3" s="98"/>
      <c r="F3" s="98"/>
      <c r="G3" s="98"/>
      <c r="H3" s="98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28"/>
      <c r="AF3" s="128"/>
      <c r="AG3" s="128"/>
      <c r="AH3" s="128"/>
      <c r="AI3" s="128"/>
      <c r="AJ3" s="128"/>
      <c r="AK3" s="128"/>
      <c r="AL3" s="100"/>
    </row>
    <row r="4" spans="2:38" s="95" customFormat="1" ht="12" customHeight="1">
      <c r="B4" s="96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  <c r="W4" s="102"/>
      <c r="X4" s="102"/>
      <c r="Y4" s="102"/>
      <c r="Z4" s="102"/>
      <c r="AA4" s="102"/>
      <c r="AB4" s="102"/>
      <c r="AC4" s="104"/>
      <c r="AD4" s="104"/>
      <c r="AE4" s="104"/>
      <c r="AF4" s="104"/>
      <c r="AG4" s="104"/>
      <c r="AH4" s="104"/>
      <c r="AI4" s="104"/>
      <c r="AJ4" s="104"/>
      <c r="AK4" s="104"/>
      <c r="AL4" s="105"/>
    </row>
    <row r="5" spans="2:38" s="95" customFormat="1" ht="12" customHeight="1">
      <c r="B5" s="96"/>
      <c r="C5" s="10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3"/>
      <c r="W5" s="106" t="s">
        <v>54</v>
      </c>
      <c r="X5" s="102"/>
      <c r="Y5" s="102"/>
      <c r="Z5" s="102"/>
      <c r="AA5" s="102"/>
      <c r="AB5" s="102"/>
      <c r="AC5" s="104"/>
      <c r="AD5" s="104"/>
      <c r="AE5" s="104"/>
      <c r="AF5" s="167"/>
      <c r="AG5" s="167"/>
      <c r="AH5" s="167"/>
      <c r="AI5" s="167"/>
      <c r="AJ5" s="167"/>
      <c r="AK5" s="167"/>
      <c r="AL5" s="105"/>
    </row>
    <row r="6" spans="2:38" s="95" customFormat="1" ht="12" customHeight="1">
      <c r="B6" s="96"/>
      <c r="C6" s="101" t="s">
        <v>75</v>
      </c>
      <c r="D6" s="102"/>
      <c r="E6" s="102"/>
      <c r="F6" s="102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02"/>
      <c r="V6" s="103"/>
      <c r="W6" s="102"/>
      <c r="X6" s="102"/>
      <c r="Y6" s="102"/>
      <c r="Z6" s="102"/>
      <c r="AA6" s="102"/>
      <c r="AB6" s="102"/>
      <c r="AC6" s="104"/>
      <c r="AD6" s="104"/>
      <c r="AE6" s="104"/>
      <c r="AF6" s="104"/>
      <c r="AG6" s="104"/>
      <c r="AH6" s="104"/>
      <c r="AI6" s="104"/>
      <c r="AJ6" s="104"/>
      <c r="AK6" s="104"/>
      <c r="AL6" s="105"/>
    </row>
    <row r="7" spans="2:38" s="95" customFormat="1" ht="12" customHeight="1">
      <c r="B7" s="96"/>
      <c r="C7" s="101" t="s">
        <v>76</v>
      </c>
      <c r="D7" s="101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02"/>
      <c r="V7" s="103"/>
      <c r="W7" s="107" t="s">
        <v>55</v>
      </c>
      <c r="X7" s="183">
        <f ca="1">TODAY()</f>
        <v>44272</v>
      </c>
      <c r="Y7" s="183"/>
      <c r="Z7" s="183"/>
      <c r="AA7" s="183"/>
      <c r="AB7" s="183"/>
      <c r="AC7" s="183"/>
      <c r="AD7" s="183"/>
      <c r="AE7" s="183"/>
      <c r="AF7" s="104"/>
      <c r="AG7" s="104"/>
      <c r="AH7" s="104"/>
      <c r="AI7" s="104"/>
      <c r="AJ7" s="104"/>
      <c r="AK7" s="104"/>
      <c r="AL7" s="105"/>
    </row>
    <row r="8" spans="2:38" s="95" customFormat="1" ht="12" customHeight="1">
      <c r="B8" s="96"/>
      <c r="C8" s="149"/>
      <c r="D8" s="149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02"/>
      <c r="V8" s="103"/>
      <c r="W8" s="107"/>
      <c r="X8" s="108"/>
      <c r="Y8" s="107"/>
      <c r="Z8" s="107"/>
      <c r="AA8" s="107"/>
      <c r="AB8" s="107"/>
      <c r="AC8" s="107"/>
      <c r="AD8" s="107"/>
      <c r="AE8" s="107"/>
      <c r="AF8" s="107"/>
      <c r="AG8" s="109"/>
      <c r="AH8" s="110"/>
      <c r="AI8" s="110"/>
      <c r="AJ8" s="104"/>
      <c r="AK8" s="104"/>
      <c r="AL8" s="105"/>
    </row>
    <row r="9" spans="2:38" s="95" customFormat="1" ht="12" customHeight="1">
      <c r="B9" s="96"/>
      <c r="C9" s="101" t="s">
        <v>77</v>
      </c>
      <c r="D9" s="102"/>
      <c r="E9" s="102"/>
      <c r="F9" s="102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02"/>
      <c r="V9" s="103"/>
      <c r="W9" s="107"/>
      <c r="X9" s="108"/>
      <c r="Y9" s="111"/>
      <c r="Z9" s="111"/>
      <c r="AA9" s="107"/>
      <c r="AB9" s="111"/>
      <c r="AC9" s="111"/>
      <c r="AD9" s="111"/>
      <c r="AE9" s="111"/>
      <c r="AF9" s="111"/>
      <c r="AG9" s="109"/>
      <c r="AH9" s="110"/>
      <c r="AI9" s="110"/>
      <c r="AJ9" s="104"/>
      <c r="AK9" s="104"/>
      <c r="AL9" s="105"/>
    </row>
    <row r="10" spans="2:38" s="95" customFormat="1" ht="12" customHeight="1">
      <c r="B10" s="96"/>
      <c r="C10" s="101" t="s">
        <v>56</v>
      </c>
      <c r="D10" s="102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02"/>
      <c r="V10" s="103"/>
      <c r="W10" s="102" t="s">
        <v>57</v>
      </c>
      <c r="X10" s="102"/>
      <c r="Y10" s="102"/>
      <c r="Z10" s="102"/>
      <c r="AA10" s="102"/>
      <c r="AB10" s="102"/>
      <c r="AC10" s="104"/>
      <c r="AD10" s="104"/>
      <c r="AE10" s="104"/>
      <c r="AF10" s="156"/>
      <c r="AG10" s="156"/>
      <c r="AH10" s="156"/>
      <c r="AI10" s="156"/>
      <c r="AJ10" s="156"/>
      <c r="AK10" s="156"/>
      <c r="AL10" s="105"/>
    </row>
    <row r="11" spans="2:38" s="95" customFormat="1" ht="12" customHeight="1">
      <c r="B11" s="9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8"/>
      <c r="V11" s="103"/>
      <c r="W11" s="102"/>
      <c r="X11" s="102"/>
      <c r="Y11" s="102"/>
      <c r="Z11" s="102"/>
      <c r="AA11" s="102"/>
      <c r="AB11" s="102"/>
      <c r="AC11" s="104"/>
      <c r="AD11" s="104"/>
      <c r="AE11" s="104"/>
      <c r="AF11" s="104"/>
      <c r="AG11" s="104"/>
      <c r="AH11" s="104"/>
      <c r="AI11" s="104"/>
      <c r="AJ11" s="104"/>
      <c r="AK11" s="104"/>
      <c r="AL11" s="105"/>
    </row>
    <row r="12" spans="2:38" s="95" customFormat="1" ht="12" customHeight="1">
      <c r="B12" s="96"/>
      <c r="C12" s="101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59" t="s">
        <v>58</v>
      </c>
      <c r="W12" s="159"/>
      <c r="X12" s="159"/>
      <c r="Y12" s="159"/>
      <c r="Z12" s="159"/>
      <c r="AA12" s="159" t="s">
        <v>59</v>
      </c>
      <c r="AB12" s="159"/>
      <c r="AC12" s="159"/>
      <c r="AD12" s="159"/>
      <c r="AE12" s="159"/>
      <c r="AF12" s="160" t="s">
        <v>60</v>
      </c>
      <c r="AG12" s="160"/>
      <c r="AH12" s="160"/>
      <c r="AI12" s="160"/>
      <c r="AJ12" s="160"/>
      <c r="AK12" s="160"/>
      <c r="AL12" s="105"/>
    </row>
    <row r="13" spans="2:38" s="95" customFormat="1" ht="12" customHeight="1">
      <c r="B13" s="96"/>
      <c r="C13" s="101" t="s">
        <v>61</v>
      </c>
      <c r="D13" s="102"/>
      <c r="E13" s="102"/>
      <c r="F13" s="102"/>
      <c r="G13" s="102"/>
      <c r="H13" s="102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02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60"/>
      <c r="AG13" s="160"/>
      <c r="AH13" s="160"/>
      <c r="AI13" s="160"/>
      <c r="AJ13" s="160"/>
      <c r="AK13" s="160"/>
      <c r="AL13" s="105"/>
    </row>
    <row r="14" spans="2:38" s="95" customFormat="1" ht="12" customHeight="1">
      <c r="B14" s="96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02"/>
      <c r="V14" s="163" t="s">
        <v>62</v>
      </c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05"/>
    </row>
    <row r="15" spans="2:38" s="95" customFormat="1" ht="12" customHeight="1">
      <c r="B15" s="96"/>
      <c r="C15" s="101" t="s">
        <v>63</v>
      </c>
      <c r="D15" s="102"/>
      <c r="E15" s="102"/>
      <c r="F15" s="102"/>
      <c r="G15" s="102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02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05"/>
    </row>
    <row r="16" spans="2:38" s="95" customFormat="1" ht="12" customHeight="1">
      <c r="B16" s="96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5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05"/>
    </row>
    <row r="17" spans="2:38" s="95" customFormat="1" ht="12" customHeight="1">
      <c r="B17" s="96"/>
      <c r="C17" s="11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13"/>
      <c r="AD17" s="113"/>
      <c r="AE17" s="113"/>
      <c r="AF17" s="113"/>
      <c r="AG17" s="112"/>
      <c r="AH17" s="114"/>
      <c r="AI17" s="114"/>
      <c r="AJ17" s="114"/>
      <c r="AK17" s="104"/>
      <c r="AL17" s="105"/>
    </row>
    <row r="18" spans="2:38" s="95" customFormat="1" ht="12" customHeight="1">
      <c r="B18" s="96"/>
      <c r="C18" s="101" t="s">
        <v>64</v>
      </c>
      <c r="D18" s="102"/>
      <c r="E18" s="102"/>
      <c r="F18" s="102"/>
      <c r="G18" s="102"/>
      <c r="H18" s="102"/>
      <c r="I18" s="102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05"/>
    </row>
    <row r="19" spans="2:38" s="95" customFormat="1" ht="12" customHeight="1">
      <c r="B19" s="9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05"/>
    </row>
    <row r="20" spans="2:38" s="95" customFormat="1" ht="12" customHeight="1">
      <c r="B20" s="96"/>
      <c r="C20" s="112" t="s">
        <v>65</v>
      </c>
      <c r="D20" s="102"/>
      <c r="E20" s="102"/>
      <c r="F20" s="102"/>
      <c r="G20" s="102"/>
      <c r="H20" s="102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05"/>
    </row>
    <row r="21" spans="2:38" s="95" customFormat="1" ht="12" customHeight="1">
      <c r="B21" s="96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05"/>
    </row>
    <row r="22" spans="2:41" s="95" customFormat="1" ht="12" customHeight="1">
      <c r="B22" s="96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12"/>
      <c r="N22" s="112"/>
      <c r="O22" s="112"/>
      <c r="P22" s="115"/>
      <c r="Q22" s="116"/>
      <c r="R22" s="116"/>
      <c r="S22" s="116"/>
      <c r="T22" s="116"/>
      <c r="U22" s="116"/>
      <c r="V22" s="116"/>
      <c r="W22" s="117"/>
      <c r="X22" s="117"/>
      <c r="Y22" s="117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5"/>
      <c r="AO22" s="118"/>
    </row>
    <row r="23" spans="2:41" s="95" customFormat="1" ht="12" customHeight="1">
      <c r="B23" s="96"/>
      <c r="C23" s="102" t="s">
        <v>66</v>
      </c>
      <c r="D23" s="102"/>
      <c r="E23" s="102"/>
      <c r="F23" s="102"/>
      <c r="G23" s="102"/>
      <c r="H23" s="102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05"/>
      <c r="AO23" s="118"/>
    </row>
    <row r="24" spans="2:41" s="95" customFormat="1" ht="12" customHeight="1">
      <c r="B24" s="96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12"/>
      <c r="N24" s="112"/>
      <c r="O24" s="112"/>
      <c r="P24" s="115"/>
      <c r="Q24" s="116"/>
      <c r="R24" s="116"/>
      <c r="S24" s="116"/>
      <c r="T24" s="116"/>
      <c r="U24" s="116"/>
      <c r="V24" s="116"/>
      <c r="W24" s="117"/>
      <c r="X24" s="117"/>
      <c r="Y24" s="117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5"/>
      <c r="AO24" s="118"/>
    </row>
    <row r="25" spans="2:41" s="95" customFormat="1" ht="12" customHeight="1">
      <c r="B25" s="96"/>
      <c r="C25" s="102" t="s">
        <v>67</v>
      </c>
      <c r="D25" s="102"/>
      <c r="E25" s="102"/>
      <c r="F25" s="102"/>
      <c r="G25" s="102"/>
      <c r="H25" s="102"/>
      <c r="I25" s="102"/>
      <c r="J25" s="102"/>
      <c r="K25" s="102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05"/>
      <c r="AO25" s="118"/>
    </row>
    <row r="26" spans="2:41" s="95" customFormat="1" ht="12" customHeight="1">
      <c r="B26" s="96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12"/>
      <c r="N26" s="112"/>
      <c r="O26" s="112"/>
      <c r="P26" s="115"/>
      <c r="Q26" s="116"/>
      <c r="R26" s="116"/>
      <c r="S26" s="116"/>
      <c r="T26" s="116"/>
      <c r="U26" s="116"/>
      <c r="V26" s="116"/>
      <c r="W26" s="117"/>
      <c r="X26" s="117"/>
      <c r="Y26" s="117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5"/>
      <c r="AO26" s="118"/>
    </row>
    <row r="27" spans="2:38" s="95" customFormat="1" ht="12" customHeight="1">
      <c r="B27" s="96"/>
      <c r="C27" s="102" t="s">
        <v>68</v>
      </c>
      <c r="D27" s="102"/>
      <c r="E27" s="102"/>
      <c r="F27" s="102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05"/>
    </row>
    <row r="28" spans="2:38" s="95" customFormat="1" ht="12" customHeight="1">
      <c r="B28" s="96"/>
      <c r="C28" s="102"/>
      <c r="D28" s="102"/>
      <c r="E28" s="102"/>
      <c r="F28" s="10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05"/>
    </row>
    <row r="29" spans="2:38" s="95" customFormat="1" ht="12" customHeight="1">
      <c r="B29" s="96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12"/>
      <c r="N29" s="112"/>
      <c r="O29" s="112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04"/>
      <c r="AD29" s="104"/>
      <c r="AE29" s="104"/>
      <c r="AF29" s="104"/>
      <c r="AG29" s="104"/>
      <c r="AH29" s="104"/>
      <c r="AI29" s="104"/>
      <c r="AJ29" s="104"/>
      <c r="AK29" s="104"/>
      <c r="AL29" s="105"/>
    </row>
    <row r="30" spans="2:119" ht="12" customHeight="1">
      <c r="B30" s="45"/>
      <c r="C30" s="169" t="s">
        <v>69</v>
      </c>
      <c r="D30" s="170"/>
      <c r="E30" s="170"/>
      <c r="F30" s="170"/>
      <c r="G30" s="170"/>
      <c r="H30" s="170"/>
      <c r="I30" s="170"/>
      <c r="J30" s="170"/>
      <c r="K30" s="170"/>
      <c r="L30" s="171"/>
      <c r="M30" s="152" t="s">
        <v>51</v>
      </c>
      <c r="N30" s="152"/>
      <c r="O30" s="152"/>
      <c r="P30" s="153" t="s">
        <v>50</v>
      </c>
      <c r="Q30" s="153"/>
      <c r="R30" s="153"/>
      <c r="S30" s="153" t="s">
        <v>49</v>
      </c>
      <c r="T30" s="153"/>
      <c r="U30" s="153"/>
      <c r="V30" s="153" t="s">
        <v>70</v>
      </c>
      <c r="W30" s="153"/>
      <c r="X30" s="153"/>
      <c r="Y30" s="153"/>
      <c r="Z30" s="153" t="s">
        <v>48</v>
      </c>
      <c r="AA30" s="153"/>
      <c r="AB30" s="153"/>
      <c r="AC30" s="153"/>
      <c r="AD30" s="153" t="s">
        <v>47</v>
      </c>
      <c r="AE30" s="153"/>
      <c r="AF30" s="153"/>
      <c r="AG30" s="153"/>
      <c r="AH30" s="153" t="s">
        <v>46</v>
      </c>
      <c r="AI30" s="153"/>
      <c r="AJ30" s="153"/>
      <c r="AK30" s="153"/>
      <c r="AL30" s="4"/>
      <c r="DI30" s="77"/>
      <c r="DJ30" s="75"/>
      <c r="DK30" s="42"/>
      <c r="DL30" s="42"/>
      <c r="DM30" s="76"/>
      <c r="DN30" s="42"/>
      <c r="DO30" s="75"/>
    </row>
    <row r="31" spans="2:119" ht="12" customHeight="1">
      <c r="B31" s="45"/>
      <c r="C31" s="172"/>
      <c r="D31" s="173"/>
      <c r="E31" s="173"/>
      <c r="F31" s="173"/>
      <c r="G31" s="173"/>
      <c r="H31" s="173"/>
      <c r="I31" s="173"/>
      <c r="J31" s="173"/>
      <c r="K31" s="173"/>
      <c r="L31" s="174"/>
      <c r="M31" s="152"/>
      <c r="N31" s="152"/>
      <c r="O31" s="152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4"/>
      <c r="DI31" s="77"/>
      <c r="DJ31" s="75"/>
      <c r="DK31" s="42"/>
      <c r="DL31" s="42"/>
      <c r="DM31" s="76"/>
      <c r="DN31" s="42"/>
      <c r="DO31" s="75"/>
    </row>
    <row r="32" spans="2:119" ht="12" customHeight="1">
      <c r="B32" s="45"/>
      <c r="C32" s="175"/>
      <c r="D32" s="176"/>
      <c r="E32" s="176"/>
      <c r="F32" s="176"/>
      <c r="G32" s="176"/>
      <c r="H32" s="176"/>
      <c r="I32" s="176"/>
      <c r="J32" s="176"/>
      <c r="K32" s="176"/>
      <c r="L32" s="177"/>
      <c r="M32" s="152"/>
      <c r="N32" s="152"/>
      <c r="O32" s="152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4"/>
      <c r="DI32" s="77"/>
      <c r="DJ32" s="42"/>
      <c r="DK32" s="75"/>
      <c r="DL32" s="42"/>
      <c r="DM32" s="76"/>
      <c r="DN32" s="42"/>
      <c r="DO32" s="75"/>
    </row>
    <row r="33" spans="2:119" ht="15" customHeight="1">
      <c r="B33" s="45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46"/>
      <c r="N33" s="146"/>
      <c r="O33" s="146"/>
      <c r="P33" s="145"/>
      <c r="Q33" s="145"/>
      <c r="R33" s="145"/>
      <c r="S33" s="145"/>
      <c r="T33" s="145"/>
      <c r="U33" s="145"/>
      <c r="V33" s="142">
        <f>ROUND(P33*S33,0)</f>
        <v>0</v>
      </c>
      <c r="W33" s="142"/>
      <c r="X33" s="142"/>
      <c r="Y33" s="142"/>
      <c r="Z33" s="141"/>
      <c r="AA33" s="141"/>
      <c r="AB33" s="141"/>
      <c r="AC33" s="141"/>
      <c r="AD33" s="142">
        <f>ROUND(V33*Z33,0)</f>
        <v>0</v>
      </c>
      <c r="AE33" s="142"/>
      <c r="AF33" s="142"/>
      <c r="AG33" s="142"/>
      <c r="AH33" s="135">
        <f>ROUND(SUM(V33+AD33),0)</f>
        <v>0</v>
      </c>
      <c r="AI33" s="135"/>
      <c r="AJ33" s="135"/>
      <c r="AK33" s="135"/>
      <c r="AL33" s="4"/>
      <c r="DI33" s="42"/>
      <c r="DJ33" s="42"/>
      <c r="DK33" s="75"/>
      <c r="DL33" s="42"/>
      <c r="DM33" s="76"/>
      <c r="DN33" s="42"/>
      <c r="DO33" s="42"/>
    </row>
    <row r="34" spans="2:119" ht="15" customHeight="1">
      <c r="B34" s="45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7"/>
      <c r="N34" s="147"/>
      <c r="O34" s="147"/>
      <c r="P34" s="143"/>
      <c r="Q34" s="143"/>
      <c r="R34" s="143"/>
      <c r="S34" s="143"/>
      <c r="T34" s="143"/>
      <c r="U34" s="143"/>
      <c r="V34" s="136">
        <f aca="true" t="shared" si="0" ref="V34:V40">P34*S34</f>
        <v>0</v>
      </c>
      <c r="W34" s="136"/>
      <c r="X34" s="136"/>
      <c r="Y34" s="136"/>
      <c r="Z34" s="138"/>
      <c r="AA34" s="138"/>
      <c r="AB34" s="138"/>
      <c r="AC34" s="138"/>
      <c r="AD34" s="136">
        <f aca="true" t="shared" si="1" ref="AD34:AD40">V34*Z34</f>
        <v>0</v>
      </c>
      <c r="AE34" s="136"/>
      <c r="AF34" s="136"/>
      <c r="AG34" s="136"/>
      <c r="AH34" s="129">
        <f aca="true" t="shared" si="2" ref="AH34:AH40">SUM(V34+AD34)</f>
        <v>0</v>
      </c>
      <c r="AI34" s="129"/>
      <c r="AJ34" s="129"/>
      <c r="AK34" s="129"/>
      <c r="AL34" s="4"/>
      <c r="DI34" s="42"/>
      <c r="DJ34" s="42"/>
      <c r="DK34" s="42"/>
      <c r="DL34" s="42"/>
      <c r="DM34" s="42"/>
      <c r="DN34" s="42"/>
      <c r="DO34" s="42"/>
    </row>
    <row r="35" spans="2:119" ht="15" customHeight="1">
      <c r="B35" s="45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7"/>
      <c r="N35" s="147"/>
      <c r="O35" s="147"/>
      <c r="P35" s="143"/>
      <c r="Q35" s="143"/>
      <c r="R35" s="143"/>
      <c r="S35" s="143"/>
      <c r="T35" s="143"/>
      <c r="U35" s="143"/>
      <c r="V35" s="136">
        <f t="shared" si="0"/>
        <v>0</v>
      </c>
      <c r="W35" s="136"/>
      <c r="X35" s="136"/>
      <c r="Y35" s="136"/>
      <c r="Z35" s="138"/>
      <c r="AA35" s="138"/>
      <c r="AB35" s="138"/>
      <c r="AC35" s="138"/>
      <c r="AD35" s="136">
        <f t="shared" si="1"/>
        <v>0</v>
      </c>
      <c r="AE35" s="136"/>
      <c r="AF35" s="136"/>
      <c r="AG35" s="136"/>
      <c r="AH35" s="129">
        <f t="shared" si="2"/>
        <v>0</v>
      </c>
      <c r="AI35" s="129"/>
      <c r="AJ35" s="129"/>
      <c r="AK35" s="129"/>
      <c r="AL35" s="4"/>
      <c r="DI35" s="42"/>
      <c r="DJ35" s="42"/>
      <c r="DK35" s="42"/>
      <c r="DL35" s="42"/>
      <c r="DM35" s="42"/>
      <c r="DN35" s="42"/>
      <c r="DO35" s="42"/>
    </row>
    <row r="36" spans="2:119" ht="15" customHeight="1">
      <c r="B36" s="45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7"/>
      <c r="N36" s="147"/>
      <c r="O36" s="147"/>
      <c r="P36" s="143"/>
      <c r="Q36" s="143"/>
      <c r="R36" s="143"/>
      <c r="S36" s="143"/>
      <c r="T36" s="143"/>
      <c r="U36" s="143"/>
      <c r="V36" s="136">
        <f t="shared" si="0"/>
        <v>0</v>
      </c>
      <c r="W36" s="136"/>
      <c r="X36" s="136"/>
      <c r="Y36" s="136"/>
      <c r="Z36" s="138"/>
      <c r="AA36" s="138"/>
      <c r="AB36" s="138"/>
      <c r="AC36" s="138"/>
      <c r="AD36" s="136">
        <f t="shared" si="1"/>
        <v>0</v>
      </c>
      <c r="AE36" s="136"/>
      <c r="AF36" s="136"/>
      <c r="AG36" s="136"/>
      <c r="AH36" s="129">
        <f t="shared" si="2"/>
        <v>0</v>
      </c>
      <c r="AI36" s="129"/>
      <c r="AJ36" s="129"/>
      <c r="AK36" s="129"/>
      <c r="AL36" s="4"/>
      <c r="DI36" s="42"/>
      <c r="DJ36" s="42"/>
      <c r="DK36" s="42"/>
      <c r="DL36" s="42"/>
      <c r="DM36" s="42"/>
      <c r="DN36" s="42"/>
      <c r="DO36" s="42"/>
    </row>
    <row r="37" spans="2:119" ht="15" customHeight="1">
      <c r="B37" s="45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7"/>
      <c r="N37" s="147"/>
      <c r="O37" s="147"/>
      <c r="P37" s="143"/>
      <c r="Q37" s="143"/>
      <c r="R37" s="143"/>
      <c r="S37" s="143"/>
      <c r="T37" s="143"/>
      <c r="U37" s="143"/>
      <c r="V37" s="136">
        <f t="shared" si="0"/>
        <v>0</v>
      </c>
      <c r="W37" s="136"/>
      <c r="X37" s="136"/>
      <c r="Y37" s="136"/>
      <c r="Z37" s="138"/>
      <c r="AA37" s="138"/>
      <c r="AB37" s="138"/>
      <c r="AC37" s="138"/>
      <c r="AD37" s="136">
        <f t="shared" si="1"/>
        <v>0</v>
      </c>
      <c r="AE37" s="136"/>
      <c r="AF37" s="136"/>
      <c r="AG37" s="136"/>
      <c r="AH37" s="129">
        <f t="shared" si="2"/>
        <v>0</v>
      </c>
      <c r="AI37" s="129"/>
      <c r="AJ37" s="129"/>
      <c r="AK37" s="129"/>
      <c r="AL37" s="4"/>
      <c r="DI37" s="42"/>
      <c r="DJ37" s="42"/>
      <c r="DK37" s="42"/>
      <c r="DL37" s="42"/>
      <c r="DM37" s="42"/>
      <c r="DN37" s="42"/>
      <c r="DO37" s="42"/>
    </row>
    <row r="38" spans="2:119" ht="15" customHeight="1">
      <c r="B38" s="45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7"/>
      <c r="N38" s="147"/>
      <c r="O38" s="147"/>
      <c r="P38" s="143"/>
      <c r="Q38" s="143"/>
      <c r="R38" s="143"/>
      <c r="S38" s="143"/>
      <c r="T38" s="143"/>
      <c r="U38" s="143"/>
      <c r="V38" s="136">
        <f t="shared" si="0"/>
        <v>0</v>
      </c>
      <c r="W38" s="136"/>
      <c r="X38" s="136"/>
      <c r="Y38" s="136"/>
      <c r="Z38" s="138"/>
      <c r="AA38" s="138"/>
      <c r="AB38" s="138"/>
      <c r="AC38" s="138"/>
      <c r="AD38" s="136">
        <f t="shared" si="1"/>
        <v>0</v>
      </c>
      <c r="AE38" s="136"/>
      <c r="AF38" s="136"/>
      <c r="AG38" s="136"/>
      <c r="AH38" s="129">
        <f t="shared" si="2"/>
        <v>0</v>
      </c>
      <c r="AI38" s="129"/>
      <c r="AJ38" s="129"/>
      <c r="AK38" s="129"/>
      <c r="AL38" s="4"/>
      <c r="DI38" s="42"/>
      <c r="DJ38" s="42"/>
      <c r="DK38" s="42"/>
      <c r="DL38" s="42"/>
      <c r="DM38" s="42"/>
      <c r="DN38" s="42"/>
      <c r="DO38" s="42"/>
    </row>
    <row r="39" spans="2:119" ht="15" customHeight="1">
      <c r="B39" s="45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7"/>
      <c r="N39" s="147"/>
      <c r="O39" s="147"/>
      <c r="P39" s="143"/>
      <c r="Q39" s="143"/>
      <c r="R39" s="143"/>
      <c r="S39" s="143"/>
      <c r="T39" s="143"/>
      <c r="U39" s="143"/>
      <c r="V39" s="136">
        <f t="shared" si="0"/>
        <v>0</v>
      </c>
      <c r="W39" s="136"/>
      <c r="X39" s="136"/>
      <c r="Y39" s="136"/>
      <c r="Z39" s="138"/>
      <c r="AA39" s="138"/>
      <c r="AB39" s="138"/>
      <c r="AC39" s="138"/>
      <c r="AD39" s="136">
        <f t="shared" si="1"/>
        <v>0</v>
      </c>
      <c r="AE39" s="136"/>
      <c r="AF39" s="136"/>
      <c r="AG39" s="136"/>
      <c r="AH39" s="129">
        <f t="shared" si="2"/>
        <v>0</v>
      </c>
      <c r="AI39" s="129"/>
      <c r="AJ39" s="129"/>
      <c r="AK39" s="129"/>
      <c r="AL39" s="4"/>
      <c r="DI39" s="42"/>
      <c r="DJ39" s="42"/>
      <c r="DK39" s="42"/>
      <c r="DL39" s="42"/>
      <c r="DM39" s="42"/>
      <c r="DN39" s="42"/>
      <c r="DO39" s="42"/>
    </row>
    <row r="40" spans="2:119" ht="15" customHeight="1">
      <c r="B40" s="45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7"/>
      <c r="N40" s="147"/>
      <c r="O40" s="147"/>
      <c r="P40" s="143"/>
      <c r="Q40" s="143"/>
      <c r="R40" s="143"/>
      <c r="S40" s="143"/>
      <c r="T40" s="143"/>
      <c r="U40" s="143"/>
      <c r="V40" s="136">
        <f t="shared" si="0"/>
        <v>0</v>
      </c>
      <c r="W40" s="136"/>
      <c r="X40" s="136"/>
      <c r="Y40" s="136"/>
      <c r="Z40" s="138"/>
      <c r="AA40" s="138"/>
      <c r="AB40" s="138"/>
      <c r="AC40" s="138"/>
      <c r="AD40" s="136">
        <f t="shared" si="1"/>
        <v>0</v>
      </c>
      <c r="AE40" s="136"/>
      <c r="AF40" s="136"/>
      <c r="AG40" s="136"/>
      <c r="AH40" s="129">
        <f t="shared" si="2"/>
        <v>0</v>
      </c>
      <c r="AI40" s="129"/>
      <c r="AJ40" s="129"/>
      <c r="AK40" s="129"/>
      <c r="AL40" s="4"/>
      <c r="DI40" s="42"/>
      <c r="DJ40" s="42"/>
      <c r="DK40" s="42"/>
      <c r="DL40" s="42"/>
      <c r="DM40" s="42"/>
      <c r="DN40" s="42"/>
      <c r="DO40" s="42"/>
    </row>
    <row r="41" spans="2:119" ht="15" customHeight="1">
      <c r="B41" s="45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7"/>
      <c r="N41" s="147"/>
      <c r="O41" s="147"/>
      <c r="P41" s="143"/>
      <c r="Q41" s="143"/>
      <c r="R41" s="143"/>
      <c r="S41" s="143"/>
      <c r="T41" s="143"/>
      <c r="U41" s="143"/>
      <c r="V41" s="136">
        <f aca="true" t="shared" si="3" ref="V41:V46">P41*S41</f>
        <v>0</v>
      </c>
      <c r="W41" s="136"/>
      <c r="X41" s="136"/>
      <c r="Y41" s="136"/>
      <c r="Z41" s="138"/>
      <c r="AA41" s="138"/>
      <c r="AB41" s="138"/>
      <c r="AC41" s="138"/>
      <c r="AD41" s="136">
        <f aca="true" t="shared" si="4" ref="AD41:AD46">V41*Z41</f>
        <v>0</v>
      </c>
      <c r="AE41" s="136"/>
      <c r="AF41" s="136"/>
      <c r="AG41" s="136"/>
      <c r="AH41" s="129">
        <f aca="true" t="shared" si="5" ref="AH41:AH46">SUM(V41+AD41)</f>
        <v>0</v>
      </c>
      <c r="AI41" s="129"/>
      <c r="AJ41" s="129"/>
      <c r="AK41" s="129"/>
      <c r="AL41" s="4"/>
      <c r="DI41" s="42"/>
      <c r="DJ41" s="42"/>
      <c r="DK41" s="42"/>
      <c r="DL41" s="42"/>
      <c r="DM41" s="42"/>
      <c r="DN41" s="42"/>
      <c r="DO41" s="42"/>
    </row>
    <row r="42" spans="2:119" ht="15" customHeight="1">
      <c r="B42" s="45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7"/>
      <c r="N42" s="147"/>
      <c r="O42" s="147"/>
      <c r="P42" s="143"/>
      <c r="Q42" s="143"/>
      <c r="R42" s="143"/>
      <c r="S42" s="143"/>
      <c r="T42" s="143"/>
      <c r="U42" s="143"/>
      <c r="V42" s="136">
        <f t="shared" si="3"/>
        <v>0</v>
      </c>
      <c r="W42" s="136"/>
      <c r="X42" s="136"/>
      <c r="Y42" s="136"/>
      <c r="Z42" s="138"/>
      <c r="AA42" s="138"/>
      <c r="AB42" s="138"/>
      <c r="AC42" s="138"/>
      <c r="AD42" s="136">
        <f t="shared" si="4"/>
        <v>0</v>
      </c>
      <c r="AE42" s="136"/>
      <c r="AF42" s="136"/>
      <c r="AG42" s="136"/>
      <c r="AH42" s="129">
        <f t="shared" si="5"/>
        <v>0</v>
      </c>
      <c r="AI42" s="129"/>
      <c r="AJ42" s="129"/>
      <c r="AK42" s="129"/>
      <c r="AL42" s="4"/>
      <c r="DI42" s="42"/>
      <c r="DJ42" s="42"/>
      <c r="DK42" s="42"/>
      <c r="DL42" s="42"/>
      <c r="DM42" s="42"/>
      <c r="DN42" s="42"/>
      <c r="DO42" s="42"/>
    </row>
    <row r="43" spans="2:119" ht="15" customHeight="1">
      <c r="B43" s="45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7"/>
      <c r="N43" s="147"/>
      <c r="O43" s="147"/>
      <c r="P43" s="143"/>
      <c r="Q43" s="143"/>
      <c r="R43" s="143"/>
      <c r="S43" s="143"/>
      <c r="T43" s="143"/>
      <c r="U43" s="143"/>
      <c r="V43" s="136">
        <f t="shared" si="3"/>
        <v>0</v>
      </c>
      <c r="W43" s="136"/>
      <c r="X43" s="136"/>
      <c r="Y43" s="136"/>
      <c r="Z43" s="138"/>
      <c r="AA43" s="138"/>
      <c r="AB43" s="138"/>
      <c r="AC43" s="138"/>
      <c r="AD43" s="136">
        <f t="shared" si="4"/>
        <v>0</v>
      </c>
      <c r="AE43" s="136"/>
      <c r="AF43" s="136"/>
      <c r="AG43" s="136"/>
      <c r="AH43" s="129">
        <f t="shared" si="5"/>
        <v>0</v>
      </c>
      <c r="AI43" s="129"/>
      <c r="AJ43" s="129"/>
      <c r="AK43" s="129"/>
      <c r="AL43" s="4"/>
      <c r="DI43" s="42"/>
      <c r="DJ43" s="42"/>
      <c r="DK43" s="42"/>
      <c r="DL43" s="42"/>
      <c r="DM43" s="42"/>
      <c r="DN43" s="42"/>
      <c r="DO43" s="42"/>
    </row>
    <row r="44" spans="2:119" ht="15" customHeight="1">
      <c r="B44" s="45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7"/>
      <c r="N44" s="147"/>
      <c r="O44" s="147"/>
      <c r="P44" s="143"/>
      <c r="Q44" s="143"/>
      <c r="R44" s="143"/>
      <c r="S44" s="143"/>
      <c r="T44" s="143"/>
      <c r="U44" s="143"/>
      <c r="V44" s="136">
        <f t="shared" si="3"/>
        <v>0</v>
      </c>
      <c r="W44" s="136"/>
      <c r="X44" s="136"/>
      <c r="Y44" s="136"/>
      <c r="Z44" s="138"/>
      <c r="AA44" s="138"/>
      <c r="AB44" s="138"/>
      <c r="AC44" s="138"/>
      <c r="AD44" s="136">
        <f t="shared" si="4"/>
        <v>0</v>
      </c>
      <c r="AE44" s="136"/>
      <c r="AF44" s="136"/>
      <c r="AG44" s="136"/>
      <c r="AH44" s="129">
        <f t="shared" si="5"/>
        <v>0</v>
      </c>
      <c r="AI44" s="129"/>
      <c r="AJ44" s="129"/>
      <c r="AK44" s="129"/>
      <c r="AL44" s="4"/>
      <c r="DI44" s="42"/>
      <c r="DJ44" s="42"/>
      <c r="DK44" s="42"/>
      <c r="DL44" s="42"/>
      <c r="DM44" s="42"/>
      <c r="DN44" s="42"/>
      <c r="DO44" s="42"/>
    </row>
    <row r="45" spans="2:119" ht="15" customHeight="1">
      <c r="B45" s="45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7"/>
      <c r="N45" s="147"/>
      <c r="O45" s="147"/>
      <c r="P45" s="143"/>
      <c r="Q45" s="143"/>
      <c r="R45" s="143"/>
      <c r="S45" s="143"/>
      <c r="T45" s="143"/>
      <c r="U45" s="143"/>
      <c r="V45" s="136">
        <f t="shared" si="3"/>
        <v>0</v>
      </c>
      <c r="W45" s="136"/>
      <c r="X45" s="136"/>
      <c r="Y45" s="136"/>
      <c r="Z45" s="138"/>
      <c r="AA45" s="138"/>
      <c r="AB45" s="138"/>
      <c r="AC45" s="138"/>
      <c r="AD45" s="136">
        <f t="shared" si="4"/>
        <v>0</v>
      </c>
      <c r="AE45" s="136"/>
      <c r="AF45" s="136"/>
      <c r="AG45" s="136"/>
      <c r="AH45" s="129">
        <f t="shared" si="5"/>
        <v>0</v>
      </c>
      <c r="AI45" s="129"/>
      <c r="AJ45" s="129"/>
      <c r="AK45" s="129"/>
      <c r="AL45" s="4"/>
      <c r="DI45" s="42"/>
      <c r="DJ45" s="42"/>
      <c r="DK45" s="42"/>
      <c r="DL45" s="42"/>
      <c r="DM45" s="42"/>
      <c r="DN45" s="42"/>
      <c r="DO45" s="42"/>
    </row>
    <row r="46" spans="2:119" ht="15" customHeight="1">
      <c r="B46" s="45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2"/>
      <c r="N46" s="182"/>
      <c r="O46" s="182"/>
      <c r="P46" s="144"/>
      <c r="Q46" s="144"/>
      <c r="R46" s="144"/>
      <c r="S46" s="144"/>
      <c r="T46" s="144"/>
      <c r="U46" s="144"/>
      <c r="V46" s="137">
        <f t="shared" si="3"/>
        <v>0</v>
      </c>
      <c r="W46" s="137"/>
      <c r="X46" s="137"/>
      <c r="Y46" s="137"/>
      <c r="Z46" s="139"/>
      <c r="AA46" s="139"/>
      <c r="AB46" s="139"/>
      <c r="AC46" s="139"/>
      <c r="AD46" s="137">
        <f t="shared" si="4"/>
        <v>0</v>
      </c>
      <c r="AE46" s="137"/>
      <c r="AF46" s="137"/>
      <c r="AG46" s="137"/>
      <c r="AH46" s="130">
        <f t="shared" si="5"/>
        <v>0</v>
      </c>
      <c r="AI46" s="130"/>
      <c r="AJ46" s="130"/>
      <c r="AK46" s="130"/>
      <c r="AL46" s="4"/>
      <c r="DI46" s="78"/>
      <c r="DJ46" s="42"/>
      <c r="DK46" s="42"/>
      <c r="DL46" s="42"/>
      <c r="DM46" s="42"/>
      <c r="DN46" s="42"/>
      <c r="DO46" s="42"/>
    </row>
    <row r="47" spans="2:119" ht="15" customHeight="1">
      <c r="B47" s="45"/>
      <c r="C47" s="181" t="s">
        <v>0</v>
      </c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31">
        <f>SUM(V33:Y46)</f>
        <v>0</v>
      </c>
      <c r="W47" s="131"/>
      <c r="X47" s="131"/>
      <c r="Y47" s="131"/>
      <c r="Z47" s="140" t="s">
        <v>52</v>
      </c>
      <c r="AA47" s="140"/>
      <c r="AB47" s="140"/>
      <c r="AC47" s="140"/>
      <c r="AD47" s="131">
        <f>ROUND(SUM(AD33:AG46),3)</f>
        <v>0</v>
      </c>
      <c r="AE47" s="131"/>
      <c r="AF47" s="131"/>
      <c r="AG47" s="131"/>
      <c r="AH47" s="131">
        <f>SUM(AH33:AK46)</f>
        <v>0</v>
      </c>
      <c r="AI47" s="131"/>
      <c r="AJ47" s="131"/>
      <c r="AK47" s="131"/>
      <c r="AL47" s="4"/>
      <c r="DI47" s="42"/>
      <c r="DJ47" s="42"/>
      <c r="DK47" s="42"/>
      <c r="DL47" s="42"/>
      <c r="DM47" s="42"/>
      <c r="DN47" s="42"/>
      <c r="DO47" s="42"/>
    </row>
    <row r="48" spans="2:119" ht="12" customHeight="1"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9"/>
      <c r="N48" s="49"/>
      <c r="O48" s="50"/>
      <c r="P48" s="51"/>
      <c r="Q48" s="51"/>
      <c r="R48" s="51"/>
      <c r="S48" s="51"/>
      <c r="T48" s="50"/>
      <c r="U48" s="52"/>
      <c r="V48" s="52"/>
      <c r="W48" s="47"/>
      <c r="X48" s="47"/>
      <c r="Y48" s="47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"/>
      <c r="DI48" s="42"/>
      <c r="DJ48" s="42"/>
      <c r="DK48" s="42"/>
      <c r="DL48" s="42"/>
      <c r="DM48" s="42"/>
      <c r="DN48" s="42"/>
      <c r="DO48" s="42"/>
    </row>
    <row r="49" spans="2:119" ht="12" customHeight="1"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53"/>
      <c r="N49" s="53"/>
      <c r="O49" s="54"/>
      <c r="P49" s="55"/>
      <c r="Q49" s="55"/>
      <c r="R49" s="55"/>
      <c r="S49" s="55"/>
      <c r="T49" s="54"/>
      <c r="U49" s="56"/>
      <c r="V49" s="56"/>
      <c r="W49" s="47"/>
      <c r="X49" s="47"/>
      <c r="Y49" s="47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"/>
      <c r="DI49" s="67"/>
      <c r="DJ49" s="68"/>
      <c r="DK49" s="68"/>
      <c r="DL49" s="68"/>
      <c r="DM49" s="69"/>
      <c r="DN49" s="67"/>
      <c r="DO49" s="70"/>
    </row>
    <row r="50" spans="2:119" ht="12" customHeight="1"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53"/>
      <c r="N50" s="53"/>
      <c r="O50" s="54"/>
      <c r="P50" s="55"/>
      <c r="Q50" s="55"/>
      <c r="R50" s="55"/>
      <c r="S50" s="55"/>
      <c r="T50" s="54"/>
      <c r="U50" s="56"/>
      <c r="V50" s="56"/>
      <c r="W50" s="47"/>
      <c r="X50" s="47"/>
      <c r="Y50" s="47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"/>
      <c r="DI50" s="71"/>
      <c r="DJ50" s="72"/>
      <c r="DK50" s="71"/>
      <c r="DL50" s="71"/>
      <c r="DM50" s="71"/>
      <c r="DN50" s="71"/>
      <c r="DO50" s="71"/>
    </row>
    <row r="51" spans="2:119" ht="12" customHeight="1">
      <c r="B51" s="45"/>
      <c r="C51" s="168" t="s">
        <v>71</v>
      </c>
      <c r="D51" s="168"/>
      <c r="E51" s="168"/>
      <c r="F51" s="168"/>
      <c r="G51" s="168"/>
      <c r="H51" s="168"/>
      <c r="I51" s="168"/>
      <c r="J51" s="134" t="str">
        <f>DJ134</f>
        <v>Ноль рублей </v>
      </c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46"/>
      <c r="AL51" s="58"/>
      <c r="DI51" s="71"/>
      <c r="DJ51" s="72"/>
      <c r="DK51" s="71"/>
      <c r="DL51" s="71"/>
      <c r="DM51" s="71"/>
      <c r="DN51" s="72"/>
      <c r="DO51" s="72"/>
    </row>
    <row r="52" spans="2:119" ht="12" customHeight="1">
      <c r="B52" s="45"/>
      <c r="C52" s="59"/>
      <c r="D52" s="46"/>
      <c r="E52" s="46"/>
      <c r="F52" s="46"/>
      <c r="G52" s="46"/>
      <c r="H52" s="46"/>
      <c r="I52" s="8"/>
      <c r="J52" s="133" t="s">
        <v>1</v>
      </c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57"/>
      <c r="AL52" s="4"/>
      <c r="DI52" s="67"/>
      <c r="DJ52" s="67"/>
      <c r="DK52" s="67"/>
      <c r="DL52" s="73"/>
      <c r="DM52" s="67"/>
      <c r="DN52" s="67"/>
      <c r="DO52" s="67"/>
    </row>
    <row r="53" spans="2:119" ht="12" customHeight="1">
      <c r="B53" s="45"/>
      <c r="C53" s="168" t="s">
        <v>72</v>
      </c>
      <c r="D53" s="168"/>
      <c r="E53" s="168"/>
      <c r="F53" s="168"/>
      <c r="G53" s="168"/>
      <c r="H53" s="132" t="str">
        <f>DJ91</f>
        <v>Ноль рублей </v>
      </c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48"/>
      <c r="AL53" s="4"/>
      <c r="DI53" s="42"/>
      <c r="DJ53" s="67"/>
      <c r="DK53" s="67"/>
      <c r="DL53" s="73"/>
      <c r="DM53" s="67"/>
      <c r="DN53" s="74"/>
      <c r="DO53" s="42"/>
    </row>
    <row r="54" spans="2:119" ht="12" customHeight="1">
      <c r="B54" s="45"/>
      <c r="C54" s="46"/>
      <c r="D54" s="46"/>
      <c r="E54" s="46"/>
      <c r="F54" s="46"/>
      <c r="G54" s="8"/>
      <c r="H54" s="133" t="s">
        <v>1</v>
      </c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46"/>
      <c r="AL54" s="4"/>
      <c r="DI54" s="42"/>
      <c r="DJ54" s="67"/>
      <c r="DK54" s="67"/>
      <c r="DL54" s="73"/>
      <c r="DM54" s="67"/>
      <c r="DN54" s="74"/>
      <c r="DO54" s="42"/>
    </row>
    <row r="55" spans="2:119" ht="12" customHeight="1">
      <c r="B55" s="45"/>
      <c r="C55" s="122"/>
      <c r="D55" s="46"/>
      <c r="E55" s="46"/>
      <c r="F55" s="46"/>
      <c r="G55" s="2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4"/>
      <c r="DI55" s="42"/>
      <c r="DJ55" s="42"/>
      <c r="DK55" s="42"/>
      <c r="DL55" s="75"/>
      <c r="DM55" s="76"/>
      <c r="DN55" s="74"/>
      <c r="DO55" s="42"/>
    </row>
    <row r="56" spans="2:38" s="95" customFormat="1" ht="12" customHeight="1">
      <c r="B56" s="96"/>
      <c r="C56" s="123" t="s">
        <v>73</v>
      </c>
      <c r="D56" s="124"/>
      <c r="E56" s="125"/>
      <c r="F56" s="125"/>
      <c r="G56" s="125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26"/>
      <c r="S56" s="126"/>
      <c r="T56" s="126"/>
      <c r="U56" s="126"/>
      <c r="V56" s="127" t="s">
        <v>74</v>
      </c>
      <c r="W56" s="126"/>
      <c r="X56" s="126"/>
      <c r="Y56" s="126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26"/>
      <c r="AK56" s="126"/>
      <c r="AL56" s="100"/>
    </row>
    <row r="57" spans="2:119" ht="12" customHeight="1">
      <c r="B57" s="45"/>
      <c r="C57" s="120"/>
      <c r="D57" s="120"/>
      <c r="E57" s="120"/>
      <c r="F57" s="120"/>
      <c r="G57" s="120"/>
      <c r="H57" s="120"/>
      <c r="I57" s="120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46"/>
      <c r="AL57" s="4"/>
      <c r="DI57" s="77"/>
      <c r="DJ57" s="42"/>
      <c r="DK57" s="42"/>
      <c r="DL57" s="75"/>
      <c r="DM57" s="76"/>
      <c r="DN57" s="42"/>
      <c r="DO57" s="42"/>
    </row>
    <row r="58" spans="2:119" ht="12" customHeight="1" thickBot="1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7"/>
      <c r="DI58" s="77"/>
      <c r="DJ58" s="75"/>
      <c r="DK58" s="42"/>
      <c r="DL58" s="42"/>
      <c r="DM58" s="76"/>
      <c r="DN58" s="42"/>
      <c r="DO58" s="42"/>
    </row>
    <row r="59" spans="113:119" ht="12" customHeight="1">
      <c r="DI59" s="77"/>
      <c r="DJ59" s="75"/>
      <c r="DK59" s="42"/>
      <c r="DL59" s="42"/>
      <c r="DM59" s="42"/>
      <c r="DN59" s="42"/>
      <c r="DO59" s="42"/>
    </row>
    <row r="60" spans="113:119" ht="12" customHeight="1">
      <c r="DI60" s="77"/>
      <c r="DJ60" s="42"/>
      <c r="DK60" s="42"/>
      <c r="DL60" s="42"/>
      <c r="DM60" s="76"/>
      <c r="DN60" s="42"/>
      <c r="DO60" s="75"/>
    </row>
    <row r="61" spans="113:119" ht="12" customHeight="1">
      <c r="DI61" s="77"/>
      <c r="DJ61" s="75"/>
      <c r="DK61" s="42"/>
      <c r="DL61" s="42"/>
      <c r="DM61" s="76"/>
      <c r="DN61" s="42"/>
      <c r="DO61" s="75"/>
    </row>
    <row r="62" spans="113:119" ht="12" customHeight="1">
      <c r="DI62" s="77"/>
      <c r="DJ62" s="42"/>
      <c r="DK62" s="75"/>
      <c r="DL62" s="42"/>
      <c r="DM62" s="76"/>
      <c r="DN62" s="42"/>
      <c r="DO62" s="75"/>
    </row>
    <row r="63" spans="113:119" ht="12" customHeight="1">
      <c r="DI63" s="75"/>
      <c r="DJ63" s="42"/>
      <c r="DK63" s="75"/>
      <c r="DL63" s="42"/>
      <c r="DM63" s="76"/>
      <c r="DN63" s="42"/>
      <c r="DO63" s="42"/>
    </row>
    <row r="64" spans="113:119" ht="12" customHeight="1">
      <c r="DI64" s="42"/>
      <c r="DJ64" s="42"/>
      <c r="DK64" s="75"/>
      <c r="DL64" s="42"/>
      <c r="DM64" s="76"/>
      <c r="DN64" s="42"/>
      <c r="DO64" s="42"/>
    </row>
    <row r="65" spans="113:119" ht="12" customHeight="1">
      <c r="DI65" s="42"/>
      <c r="DJ65" s="42"/>
      <c r="DK65" s="42"/>
      <c r="DL65" s="42"/>
      <c r="DM65" s="42"/>
      <c r="DN65" s="42"/>
      <c r="DO65" s="42"/>
    </row>
    <row r="66" spans="113:119" ht="12" customHeight="1">
      <c r="DI66" s="42"/>
      <c r="DJ66" s="42"/>
      <c r="DK66" s="42"/>
      <c r="DL66" s="42"/>
      <c r="DM66" s="42"/>
      <c r="DN66" s="42"/>
      <c r="DO66" s="42"/>
    </row>
    <row r="67" spans="113:119" ht="12" customHeight="1">
      <c r="DI67" s="42"/>
      <c r="DJ67" s="42"/>
      <c r="DK67" s="42"/>
      <c r="DL67" s="42"/>
      <c r="DM67" s="42"/>
      <c r="DN67" s="42"/>
      <c r="DO67" s="42"/>
    </row>
    <row r="68" spans="113:119" ht="12" customHeight="1">
      <c r="DI68" s="42"/>
      <c r="DJ68" s="42"/>
      <c r="DK68" s="42"/>
      <c r="DL68" s="42"/>
      <c r="DM68" s="42"/>
      <c r="DN68" s="42"/>
      <c r="DO68" s="42"/>
    </row>
    <row r="69" spans="113:119" ht="12" customHeight="1">
      <c r="DI69" s="42"/>
      <c r="DJ69" s="42"/>
      <c r="DK69" s="42"/>
      <c r="DL69" s="42"/>
      <c r="DM69" s="42"/>
      <c r="DN69" s="42"/>
      <c r="DO69" s="42"/>
    </row>
    <row r="70" spans="113:119" ht="12" customHeight="1">
      <c r="DI70" s="42"/>
      <c r="DJ70" s="42"/>
      <c r="DK70" s="42"/>
      <c r="DL70" s="42"/>
      <c r="DM70" s="42"/>
      <c r="DN70" s="42"/>
      <c r="DO70" s="42"/>
    </row>
    <row r="71" spans="113:119" ht="12" customHeight="1">
      <c r="DI71" s="42"/>
      <c r="DJ71" s="42"/>
      <c r="DK71" s="42"/>
      <c r="DL71" s="42"/>
      <c r="DM71" s="42"/>
      <c r="DN71" s="42"/>
      <c r="DO71" s="42"/>
    </row>
    <row r="72" spans="113:119" ht="12" customHeight="1">
      <c r="DI72" s="42"/>
      <c r="DJ72" s="42"/>
      <c r="DK72" s="42"/>
      <c r="DL72" s="42"/>
      <c r="DM72" s="42"/>
      <c r="DN72" s="42"/>
      <c r="DO72" s="42"/>
    </row>
    <row r="73" spans="113:119" ht="12" customHeight="1">
      <c r="DI73" s="78"/>
      <c r="DJ73" s="42"/>
      <c r="DK73" s="42"/>
      <c r="DL73" s="42"/>
      <c r="DM73" s="42"/>
      <c r="DN73" s="42"/>
      <c r="DO73" s="42"/>
    </row>
    <row r="74" spans="113:119" ht="12" customHeight="1">
      <c r="DI74" s="42"/>
      <c r="DJ74" s="42"/>
      <c r="DK74" s="42"/>
      <c r="DL74" s="42"/>
      <c r="DM74" s="42"/>
      <c r="DN74" s="42"/>
      <c r="DO74" s="42"/>
    </row>
    <row r="75" spans="113:119" ht="12" customHeight="1">
      <c r="DI75" s="42"/>
      <c r="DJ75" s="42"/>
      <c r="DK75" s="42"/>
      <c r="DL75" s="42"/>
      <c r="DM75" s="42"/>
      <c r="DN75" s="42"/>
      <c r="DO75" s="42"/>
    </row>
    <row r="88" spans="111:112" ht="12" customHeight="1">
      <c r="DG88" s="41"/>
      <c r="DH88" s="41"/>
    </row>
    <row r="89" spans="111:112" ht="12" customHeight="1">
      <c r="DG89" s="41"/>
      <c r="DH89" s="41"/>
    </row>
    <row r="90" spans="111:139" s="60" customFormat="1" ht="12" customHeight="1">
      <c r="DG90" s="61"/>
      <c r="DH90" s="61"/>
      <c r="DI90" s="79"/>
      <c r="DJ90" s="80"/>
      <c r="DK90" s="80"/>
      <c r="DL90" s="80"/>
      <c r="DM90" s="81">
        <f>AD47</f>
        <v>0</v>
      </c>
      <c r="DN90" s="79"/>
      <c r="DO90" s="82"/>
      <c r="DP90" s="83"/>
      <c r="DQ90" s="63"/>
      <c r="DR90" s="63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</row>
    <row r="91" spans="111:139" s="60" customFormat="1" ht="12" customHeight="1">
      <c r="DG91" s="61"/>
      <c r="DH91" s="61"/>
      <c r="DI91" s="84" t="s">
        <v>2</v>
      </c>
      <c r="DJ91" s="85" t="str">
        <f>SUBSTITUTE(DJ93,DN97,DN98,1)</f>
        <v>Ноль рублей </v>
      </c>
      <c r="DK91" s="84"/>
      <c r="DL91" s="84"/>
      <c r="DM91" s="86"/>
      <c r="DN91" s="84"/>
      <c r="DO91" s="84"/>
      <c r="DP91" s="83"/>
      <c r="DQ91" s="63"/>
      <c r="DR91" s="63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11:139" s="60" customFormat="1" ht="12" customHeight="1">
      <c r="DG92" s="61"/>
      <c r="DH92" s="61"/>
      <c r="DI92" s="84" t="s">
        <v>4</v>
      </c>
      <c r="DJ92" s="85" t="str">
        <f>SUBSTITUTE(DJ94,DN97,DN98,1)</f>
        <v>Ноль рублей </v>
      </c>
      <c r="DK92" s="84"/>
      <c r="DL92" s="84"/>
      <c r="DM92" s="84"/>
      <c r="DN92" s="84"/>
      <c r="DO92" s="84"/>
      <c r="DP92" s="83"/>
      <c r="DQ92" s="63"/>
      <c r="DR92" s="63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</row>
    <row r="93" spans="111:139" s="60" customFormat="1" ht="12" customHeight="1">
      <c r="DG93" s="61"/>
      <c r="DH93" s="61"/>
      <c r="DI93" s="84" t="s">
        <v>5</v>
      </c>
      <c r="DJ93" s="85" t="str">
        <f>CONCATENATE(DI96,DI97,DI98,DI99,DI100)</f>
        <v>ноль рублей </v>
      </c>
      <c r="DK93" s="84"/>
      <c r="DL93" s="84"/>
      <c r="DM93" s="84"/>
      <c r="DN93" s="84"/>
      <c r="DO93" s="84"/>
      <c r="DP93" s="84"/>
      <c r="DQ93" s="64"/>
      <c r="DR93" s="64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11:139" s="60" customFormat="1" ht="12" customHeight="1">
      <c r="DG94" s="61"/>
      <c r="DH94" s="61"/>
      <c r="DI94" s="84" t="s">
        <v>6</v>
      </c>
      <c r="DJ94" s="85" t="str">
        <f>CONCATENATE(DI96,DI97,DI98,DI99,DI100,DJ96,DJ97,DK97)</f>
        <v>ноль рублей </v>
      </c>
      <c r="DK94" s="84"/>
      <c r="DL94" s="84"/>
      <c r="DM94" s="84"/>
      <c r="DN94" s="85"/>
      <c r="DO94" s="85"/>
      <c r="DP94" s="84"/>
      <c r="DQ94" s="64"/>
      <c r="DR94" s="64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</row>
    <row r="95" spans="111:139" s="60" customFormat="1" ht="12" customHeight="1">
      <c r="DG95" s="61"/>
      <c r="DH95" s="61"/>
      <c r="DI95" s="79"/>
      <c r="DJ95" s="79"/>
      <c r="DK95" s="79"/>
      <c r="DL95" s="87"/>
      <c r="DM95" s="79"/>
      <c r="DN95" s="79"/>
      <c r="DO95" s="79"/>
      <c r="DP95" s="84"/>
      <c r="DQ95" s="64"/>
      <c r="DR95" s="64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11:139" s="60" customFormat="1" ht="12" customHeight="1">
      <c r="DG96" s="61"/>
      <c r="DH96" s="61"/>
      <c r="DI96" s="62">
        <f>CONCATENATE(IF(DJ103=0,"",DM103),IF(DJ104=0,"",IF(DK105&lt;20,IF(DK105&lt;16,IF(DK105&lt;10,DM104,DL105),DN105),DM104)),IF(DJ105=0,"",IF(NOT(DJ104=1),DM105,"")),DN106)</f>
      </c>
      <c r="DJ96" s="79"/>
      <c r="DK96" s="79"/>
      <c r="DL96" s="87"/>
      <c r="DM96" s="79"/>
      <c r="DN96" s="88">
        <f>CODE(DJ94)</f>
        <v>237</v>
      </c>
      <c r="DO96" s="62"/>
      <c r="DP96" s="79"/>
      <c r="DQ96" s="65"/>
      <c r="DR96" s="65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</row>
    <row r="97" spans="111:139" s="60" customFormat="1" ht="12" customHeight="1">
      <c r="DG97" s="61"/>
      <c r="DH97" s="61"/>
      <c r="DI97" s="62">
        <f>CONCATENATE(IF(DJ107=0,"",DM107),IF(DJ108=0,"",IF(DK109&lt;20,IF(DK109&lt;16,IF(DK109&lt;10,DM108,DL109),DN109),DM108)),IF(DJ109=0,"",IF(NOT(DJ108=1),DM109,"")),DN110)</f>
      </c>
      <c r="DJ97" s="79"/>
      <c r="DK97" s="79"/>
      <c r="DL97" s="87"/>
      <c r="DM97" s="79"/>
      <c r="DN97" s="88" t="str">
        <f>CHAR(DN96)</f>
        <v>н</v>
      </c>
      <c r="DO97" s="62"/>
      <c r="DP97" s="89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11:139" s="60" customFormat="1" ht="12" customHeight="1">
      <c r="DG98" s="61"/>
      <c r="DH98" s="61"/>
      <c r="DI98" s="62">
        <f>CONCATENATE(IF(DJ111=0,"",DM111),IF(DJ112=0,"",IF(DK113&lt;20,IF(DK113&lt;16,IF(DK113&lt;10,DM112,DL113),DN113),DM112)),IF(DJ113=0,"",IF(NOT(DJ112=1),DM113,"")),DN114)</f>
      </c>
      <c r="DJ98" s="62"/>
      <c r="DK98" s="62"/>
      <c r="DL98" s="90"/>
      <c r="DM98" s="91"/>
      <c r="DN98" s="88" t="str">
        <f>PROPER(DN97)</f>
        <v>Н</v>
      </c>
      <c r="DO98" s="62"/>
      <c r="DP98" s="89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</row>
    <row r="99" spans="111:139" s="60" customFormat="1" ht="12" customHeight="1">
      <c r="DG99" s="61"/>
      <c r="DH99" s="61"/>
      <c r="DI99" s="62" t="str">
        <f>CONCATENATE(IF(DJ115=0,"",DM115),IF(DJ116=0,"",IF(DK117&lt;20,IF(DK117&lt;16,IF(DK117&lt;10,DM116,DL117),DN117),DM116)),IF(DJ117=0,"",IF(NOT(DJ116=1),DM117,"")),DN118)</f>
        <v>ноль рублей </v>
      </c>
      <c r="DJ99" s="62"/>
      <c r="DK99" s="62"/>
      <c r="DL99" s="90"/>
      <c r="DM99" s="91"/>
      <c r="DN99" s="62"/>
      <c r="DO99" s="62"/>
      <c r="DP99" s="89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11:139" s="60" customFormat="1" ht="12" customHeight="1">
      <c r="DG100" s="61"/>
      <c r="DH100" s="61"/>
      <c r="DI100" s="92"/>
      <c r="DJ100" s="62"/>
      <c r="DK100" s="62"/>
      <c r="DL100" s="90"/>
      <c r="DM100" s="91"/>
      <c r="DN100" s="62"/>
      <c r="DO100" s="62"/>
      <c r="DP100" s="89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</row>
    <row r="101" spans="111:139" s="60" customFormat="1" ht="12" customHeight="1">
      <c r="DG101" s="61"/>
      <c r="DH101" s="61"/>
      <c r="DI101" s="92"/>
      <c r="DJ101" s="62"/>
      <c r="DK101" s="62"/>
      <c r="DL101" s="62"/>
      <c r="DM101" s="90">
        <f>TRUNC(DM90)</f>
        <v>0</v>
      </c>
      <c r="DN101" s="62" t="s">
        <v>7</v>
      </c>
      <c r="DO101" s="62"/>
      <c r="DP101" s="89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11:139" s="60" customFormat="1" ht="12" customHeight="1">
      <c r="DG102" s="61"/>
      <c r="DH102" s="61"/>
      <c r="DI102" s="92">
        <f>TRUNC(DI103/10)</f>
        <v>0</v>
      </c>
      <c r="DJ102" s="90"/>
      <c r="DK102" s="62"/>
      <c r="DL102" s="62"/>
      <c r="DM102" s="62"/>
      <c r="DN102" s="62"/>
      <c r="DO102" s="62"/>
      <c r="DP102" s="89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</row>
    <row r="103" spans="111:139" s="60" customFormat="1" ht="12" customHeight="1">
      <c r="DG103" s="61"/>
      <c r="DH103" s="61"/>
      <c r="DI103" s="92">
        <f>TRUNC(DI104/10)</f>
        <v>0</v>
      </c>
      <c r="DJ103" s="90">
        <f>TRUNC(RIGHT(DI103))</f>
        <v>0</v>
      </c>
      <c r="DK103" s="62">
        <f>DJ103</f>
        <v>0</v>
      </c>
      <c r="DL103" s="62"/>
      <c r="DM103" s="62" t="str">
        <f>IF(DJ103=1,DM131,IF(DJ103=2,DO123,IF(DJ103=3,DO124,IF(DJ103=4,DO125,IF(DJ103=5,DO126,IF(DJ103=6,DO127,IF(DJ103=7,DO128,IF(DJ103=8,DO129,DO130))))))))</f>
        <v>девятьсот </v>
      </c>
      <c r="DN103" s="62"/>
      <c r="DO103" s="62"/>
      <c r="DP103" s="89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11:139" s="60" customFormat="1" ht="12" customHeight="1">
      <c r="DG104" s="61"/>
      <c r="DH104" s="61"/>
      <c r="DI104" s="92">
        <f>TRUNC(DI105/10)</f>
        <v>0</v>
      </c>
      <c r="DJ104" s="90">
        <f>TRUNC(RIGHT(DI104))</f>
        <v>0</v>
      </c>
      <c r="DK104" s="62">
        <f>IF(DJ104=1,"",DJ104)</f>
        <v>0</v>
      </c>
      <c r="DL104" s="62"/>
      <c r="DM104" s="91">
        <f>IF(OR(DK104=0,DJ104=1),"",IF(DJ104=2,DM123,IF(DJ104=3,DM124,IF(DJ104=4,DM125,IF(DJ104=5,DM126,IF(DJ104=6,DM127,IF(DJ104=7,DM128,IF(DJ104=8,DM129,DM130))))))))</f>
      </c>
      <c r="DN104" s="62"/>
      <c r="DO104" s="62"/>
      <c r="DP104" s="89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</row>
    <row r="105" spans="111:139" s="60" customFormat="1" ht="12" customHeight="1">
      <c r="DG105" s="61"/>
      <c r="DH105" s="61"/>
      <c r="DI105" s="92">
        <f>TRUNC(DI107/10)</f>
        <v>0</v>
      </c>
      <c r="DJ105" s="90">
        <f>TRUNC(RIGHT(DI105))</f>
        <v>0</v>
      </c>
      <c r="DK105" s="62">
        <f>IF(DJ104=1,DJ105+10,IF(DJ105=0,0,DJ105))</f>
        <v>0</v>
      </c>
      <c r="DL105" s="62">
        <f>IF(AND(DK105&gt;9,DK105&lt;16),IF(DK105=10,DL122,IF(DK105=11,DL123,IF(DK105=12,DL124,IF(DK105=13,DL125,IF(DK105=14,DL126,IF(DK105=15,DL127,)))))),"")</f>
      </c>
      <c r="DM105" s="91" t="str">
        <f>IF(DJ105=1,DI122,IF(DJ105=2,DI123,IF(DJ105=3,DI124,IF(DJ105=4,DI125,IF(DJ105=5,DI126,IF(DJ105=6,DI127,IF(DJ105=7,DI128,IF(DJ105=8,DI129,DI130))))))))</f>
        <v>девять </v>
      </c>
      <c r="DN105" s="62">
        <f>IF(AND(DK105&gt;15,DK105&lt;20),IF(DK105=16,DL128,IF(DK105=17,DL129,IF(DK105=18,DL130,IF(DK105=19,DL131,)))),"")</f>
      </c>
      <c r="DO105" s="62"/>
      <c r="DP105" s="89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11:139" s="60" customFormat="1" ht="12" customHeight="1">
      <c r="DG106" s="61"/>
      <c r="DH106" s="61"/>
      <c r="DI106" s="92"/>
      <c r="DJ106" s="90"/>
      <c r="DK106" s="62"/>
      <c r="DL106" s="90"/>
      <c r="DM106" s="62">
        <f>DJ105+DJ104*10+DJ103*100</f>
        <v>0</v>
      </c>
      <c r="DN106" s="62">
        <f>IF(DM106=0,"",IF(DJ104=1,"миллиардов ",IF(DJ105=1,"миллиард ",IF(OR(DJ105=2,DJ105=3,DJ105=4),"миллиарда ","миллиардов "))))</f>
      </c>
      <c r="DO106" s="62"/>
      <c r="DP106" s="89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</row>
    <row r="107" spans="111:139" s="60" customFormat="1" ht="12" customHeight="1">
      <c r="DG107" s="61"/>
      <c r="DH107" s="61"/>
      <c r="DI107" s="92">
        <f>TRUNC(DI108/10)</f>
        <v>0</v>
      </c>
      <c r="DJ107" s="90">
        <f>TRUNC(RIGHT(DI107))</f>
        <v>0</v>
      </c>
      <c r="DK107" s="62">
        <f>DJ107</f>
        <v>0</v>
      </c>
      <c r="DL107" s="62"/>
      <c r="DM107" s="62" t="str">
        <f>IF(DJ107=1,DM131,IF(DJ107=2,DO123,IF(DJ107=3,DO124,IF(DJ107=4,DO125,IF(DJ107=5,DO126,IF(DJ107=6,DO127,IF(DJ107=7,DO128,IF(DJ107=8,DO129,DO130))))))))</f>
        <v>девятьсот </v>
      </c>
      <c r="DN107" s="62"/>
      <c r="DO107" s="62"/>
      <c r="DP107" s="89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11:139" s="60" customFormat="1" ht="12" customHeight="1">
      <c r="DG108" s="61"/>
      <c r="DH108" s="61"/>
      <c r="DI108" s="92">
        <f>TRUNC(DI109/10)</f>
        <v>0</v>
      </c>
      <c r="DJ108" s="90">
        <f>TRUNC(RIGHT(DI108))</f>
        <v>0</v>
      </c>
      <c r="DK108" s="62">
        <f>IF(DJ108=1,"",DJ108)</f>
        <v>0</v>
      </c>
      <c r="DL108" s="62"/>
      <c r="DM108" s="91">
        <f>IF(OR(DK108=0,DJ108=1),"",IF(DJ108=2,DM123,IF(DJ108=3,DM124,IF(DJ108=4,DM125,IF(DJ108=5,DM126,IF(DJ108=6,DM127,IF(DJ108=7,DM128,IF(DJ108=8,DM129,DM130))))))))</f>
      </c>
      <c r="DN108" s="62"/>
      <c r="DO108" s="79"/>
      <c r="DP108" s="89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</row>
    <row r="109" spans="111:139" s="60" customFormat="1" ht="12" customHeight="1">
      <c r="DG109" s="61"/>
      <c r="DH109" s="61"/>
      <c r="DI109" s="92">
        <f>TRUNC(DI111/10)</f>
        <v>0</v>
      </c>
      <c r="DJ109" s="90">
        <f>TRUNC(RIGHT(DI109))</f>
        <v>0</v>
      </c>
      <c r="DK109" s="62">
        <f>IF(DJ108=1,DJ109+10,IF(DJ109=0,0,DJ109))</f>
        <v>0</v>
      </c>
      <c r="DL109" s="62">
        <f>IF(AND(DK109&gt;9,DK109&lt;16),IF(DK109=10,DL122,IF(DK109=11,DL123,IF(DK109=12,DL124,IF(DK109=13,DL125,IF(DK109=14,DL126,IF(DK109=15,DL127,)))))),"")</f>
      </c>
      <c r="DM109" s="91" t="str">
        <f>IF(DJ109=1,DI122,IF(DJ109=2,DI123,IF(DJ109=3,DI124,IF(DJ109=4,DI125,IF(DJ109=5,DI126,IF(DJ109=6,DI127,IF(DJ109=7,DI128,IF(DJ109=8,DI129,DI130))))))))</f>
        <v>девять </v>
      </c>
      <c r="DN109" s="62">
        <f>IF(AND(DK109&gt;15,DK109&lt;20),IF(DK109=16,DL128,IF(DK109=17,DL129,IF(DK109=18,DL130,IF(DK109=19,DL131,)))),"")</f>
      </c>
      <c r="DO109" s="62"/>
      <c r="DP109" s="89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11:139" s="60" customFormat="1" ht="12" customHeight="1">
      <c r="DG110" s="61"/>
      <c r="DH110" s="61"/>
      <c r="DI110" s="92"/>
      <c r="DJ110" s="90"/>
      <c r="DK110" s="62"/>
      <c r="DL110" s="62"/>
      <c r="DM110" s="62">
        <f>DJ109+DJ108*10+DJ107*100</f>
        <v>0</v>
      </c>
      <c r="DN110" s="62">
        <f>IF(DM110=0,"",IF(DJ108=1,"миллионов ",IF(DJ109=1,"миллион ",IF(OR(DJ109=2,DJ109=3,DJ109=4),"миллиона ","миллионов "))))</f>
      </c>
      <c r="DO110" s="62"/>
      <c r="DP110" s="89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</row>
    <row r="111" spans="111:139" s="60" customFormat="1" ht="12" customHeight="1">
      <c r="DG111" s="61"/>
      <c r="DH111" s="61"/>
      <c r="DI111" s="92">
        <f>TRUNC(DI112/10)</f>
        <v>0</v>
      </c>
      <c r="DJ111" s="90">
        <f>TRUNC(RIGHT(DI111))</f>
        <v>0</v>
      </c>
      <c r="DK111" s="62">
        <f>DJ111</f>
        <v>0</v>
      </c>
      <c r="DL111" s="62"/>
      <c r="DM111" s="62" t="str">
        <f>IF(DJ111=1,DM131,IF(DJ111=2,DO123,IF(DJ111=3,DO124,IF(DJ111=4,DO125,IF(DJ111=5,DO126,IF(DJ111=6,DO127,IF(DJ111=7,DO128,IF(DJ111=8,DO129,DO130))))))))</f>
        <v>девятьсот </v>
      </c>
      <c r="DN111" s="62"/>
      <c r="DO111" s="62"/>
      <c r="DP111" s="89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11:139" s="60" customFormat="1" ht="12" customHeight="1">
      <c r="DG112" s="61"/>
      <c r="DH112" s="61"/>
      <c r="DI112" s="92">
        <f>TRUNC(DI113/10)</f>
        <v>0</v>
      </c>
      <c r="DJ112" s="90">
        <f>TRUNC(RIGHT(DI112))</f>
        <v>0</v>
      </c>
      <c r="DK112" s="62">
        <f>IF(DJ112=1,"",DJ112)</f>
        <v>0</v>
      </c>
      <c r="DL112" s="62"/>
      <c r="DM112" s="91">
        <f>IF(OR(DK112=0,DJ112=1),"",IF(DJ112=2,DM123,IF(DJ112=3,DM124,IF(DJ112=4,DM125,IF(DJ112=5,DM126,IF(DJ112=6,DM127,IF(DJ112=7,DM128,IF(DJ112=8,DM129,DM130))))))))</f>
      </c>
      <c r="DN112" s="62"/>
      <c r="DO112" s="62"/>
      <c r="DP112" s="89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</row>
    <row r="113" spans="111:139" s="60" customFormat="1" ht="12" customHeight="1">
      <c r="DG113" s="61"/>
      <c r="DH113" s="61"/>
      <c r="DI113" s="92">
        <f>TRUNC(DI115/10)</f>
        <v>0</v>
      </c>
      <c r="DJ113" s="90">
        <f>TRUNC(RIGHT(DI113))</f>
        <v>0</v>
      </c>
      <c r="DK113" s="62">
        <f>IF(DJ112=1,DJ113+10,IF(DJ113=0,0,DJ113))</f>
        <v>0</v>
      </c>
      <c r="DL113" s="62">
        <f>IF(AND(DK113&gt;9,DK113&lt;16),IF(DK113=10,DL122,IF(DK113=11,DL123,IF(DK113=12,DL124,IF(DK113=13,DL125,IF(DK113=14,DL126,IF(DK113=15,DL127,)))))),"")</f>
      </c>
      <c r="DM113" s="91" t="str">
        <f>IF(DJ113=1,DJ122,IF(DJ113=2,DJ123,IF(DJ113=3,DI124,IF(DJ113=4,DI125,IF(DJ113=5,DI126,IF(DJ113=6,DI127,IF(DJ113=7,DI128,IF(DJ113=8,DI129,DI130))))))))</f>
        <v>девять </v>
      </c>
      <c r="DN113" s="62">
        <f>IF(AND(DK113&gt;15,DK113&lt;20),IF(DK113=16,DL128,IF(DK113=17,DL129,IF(DK113=18,DL130,IF(DK113=19,DL131,)))),"")</f>
      </c>
      <c r="DO113" s="62"/>
      <c r="DP113" s="89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11:139" s="60" customFormat="1" ht="12" customHeight="1">
      <c r="DG114" s="61"/>
      <c r="DH114" s="61"/>
      <c r="DI114" s="92"/>
      <c r="DJ114" s="90"/>
      <c r="DK114" s="62"/>
      <c r="DL114" s="62"/>
      <c r="DM114" s="91">
        <f>DJ111*100+DJ112*10+DJ113</f>
        <v>0</v>
      </c>
      <c r="DN114" s="62">
        <f>IF(DM114=0,"",IF(DJ112=1,"тысяч ",IF(DJ113=1,"тысяча ",IF(OR(DJ113=2,DJ113=3,DJ113=4),"тысячи ","тысяч "))))</f>
      </c>
      <c r="DO114" s="62"/>
      <c r="DP114" s="89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</row>
    <row r="115" spans="111:139" s="60" customFormat="1" ht="12" customHeight="1">
      <c r="DG115" s="61"/>
      <c r="DH115" s="61"/>
      <c r="DI115" s="92">
        <f>TRUNC(DI116/10)</f>
        <v>0</v>
      </c>
      <c r="DJ115" s="90">
        <f>TRUNC(RIGHT(DI115))</f>
        <v>0</v>
      </c>
      <c r="DK115" s="62">
        <f>DJ115</f>
        <v>0</v>
      </c>
      <c r="DL115" s="62"/>
      <c r="DM115" s="62" t="str">
        <f>IF(DJ115=1,DM131,IF(DJ115=2,DO123,IF(DJ115=3,DO124,IF(DJ115=4,DO125,IF(DJ115=5,DO126,IF(DJ115=6,DO127,IF(DJ115=7,DO128,IF(DJ115=8,DO129,DO130))))))))</f>
        <v>девятьсот </v>
      </c>
      <c r="DN115" s="62"/>
      <c r="DO115" s="62"/>
      <c r="DP115" s="89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11:139" s="60" customFormat="1" ht="12" customHeight="1">
      <c r="DG116" s="61"/>
      <c r="DH116" s="61"/>
      <c r="DI116" s="92">
        <f>TRUNC(DI117/10)</f>
        <v>0</v>
      </c>
      <c r="DJ116" s="62">
        <f>TRUNC(RIGHT(DI116))</f>
        <v>0</v>
      </c>
      <c r="DK116" s="62">
        <f>IF(DJ116=1,"",DJ116)</f>
        <v>0</v>
      </c>
      <c r="DL116" s="62"/>
      <c r="DM116" s="91">
        <f>IF(OR(DK116=0,DJ116=1),"",IF(DK116=2,DM123,IF(DK116=3,DM124,IF(DK116=4,DM125,IF(DK116=5,DM126,IF(DK116=6,DM127,IF(DK116=7,DM128,IF(DK116=8,DM129,DM130))))))))</f>
      </c>
      <c r="DN116" s="62"/>
      <c r="DO116" s="90"/>
      <c r="DP116" s="89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</row>
    <row r="117" spans="111:139" s="60" customFormat="1" ht="12" customHeight="1">
      <c r="DG117" s="61"/>
      <c r="DH117" s="61"/>
      <c r="DI117" s="92">
        <f>DM101</f>
        <v>0</v>
      </c>
      <c r="DJ117" s="90">
        <f>TRUNC(RIGHT(DI117))</f>
        <v>0</v>
      </c>
      <c r="DK117" s="62">
        <f>IF(DJ116=1,DJ117+10,IF(DJ117=0,0,DJ117))</f>
        <v>0</v>
      </c>
      <c r="DL117" s="62">
        <f>IF(AND(DK117&gt;9,DK117&lt;16),IF(DK117=10,DL122,IF(DK117=11,DL123,IF(DK117=12,DL124,IF(DK117=13,DL125,IF(DK117=14,DL126,IF(DK117=15,DL127,)))))),"")</f>
      </c>
      <c r="DM117" s="91" t="str">
        <f>IF(DJ117=1,DI122,IF(DJ117=2,DI123,IF(DJ117=3,DI124,IF(DJ117=4,DI125,IF(DJ117=5,DI126,IF(DJ117=6,DI127,IF(DJ117=7,DI128,IF(DJ117=8,DI129,DI130))))))))</f>
        <v>девять </v>
      </c>
      <c r="DN117" s="62">
        <f>IF(AND(DK117&gt;15,DK117&lt;20),IF(DK117=16,DL128,IF(DK117=17,DL129,IF(DK117=18,DL130,IF(DK117=19,DL131,)))),"")</f>
      </c>
      <c r="DO117" s="90"/>
      <c r="DP117" s="89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11:139" s="60" customFormat="1" ht="12" customHeight="1">
      <c r="DG118" s="61"/>
      <c r="DH118" s="61"/>
      <c r="DI118" s="92"/>
      <c r="DJ118" s="62"/>
      <c r="DK118" s="90"/>
      <c r="DL118" s="62"/>
      <c r="DM118" s="91">
        <f>DJ115*100+DJ116*10+DJ117</f>
        <v>0</v>
      </c>
      <c r="DN118" s="62" t="str">
        <f>IF(DM118+DM114+DM110+DM106=0,"ноль рублей ",IF(DK117=1,"рубль ",IF(OR(DK117=2,DK117=3,DK117=4),"рубля ","рублей ")))</f>
        <v>ноль рублей </v>
      </c>
      <c r="DO118" s="90"/>
      <c r="DP118" s="89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</row>
    <row r="119" spans="111:139" s="60" customFormat="1" ht="12" customHeight="1">
      <c r="DG119" s="61"/>
      <c r="DH119" s="61"/>
      <c r="DI119" s="90">
        <f>ROUND(100*(DM90-DM101),0)</f>
        <v>0</v>
      </c>
      <c r="DJ119" s="62"/>
      <c r="DK119" s="90">
        <f>TRUNC(DI119/10)</f>
        <v>0</v>
      </c>
      <c r="DL119" s="62"/>
      <c r="DM119" s="91">
        <f>IF(OR(DK119=1,DK119=0),"",IF(DK119=2,DM123,IF(DK119=3,DM124,IF(DK119=4,DM125,IF(DK119=5,DM126,IF(DK119=6,DM127,IF(DK119=7,DM128,IF(DK119=8,DM129,DM130))))))))</f>
      </c>
      <c r="DN119" s="62"/>
      <c r="DO119" s="62"/>
      <c r="DP119" s="89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11:139" s="60" customFormat="1" ht="12" customHeight="1">
      <c r="DG120" s="61"/>
      <c r="DH120" s="61"/>
      <c r="DI120" s="62"/>
      <c r="DJ120" s="62"/>
      <c r="DK120" s="90">
        <f>TRUNC(DI119-DK119*10)</f>
        <v>0</v>
      </c>
      <c r="DL120" s="62"/>
      <c r="DM120" s="91" t="str">
        <f>IF(DK120=1,DJ122,IF(DK120=2,DJ123,IF(DK120=3,DI124,IF(DK120=4,DI125,IF(DK120=5,DI126,IF(DK120=6,DI127,IF(DK120=7,DI128,IF(DK120=8,DI129,DI130))))))))</f>
        <v>девять </v>
      </c>
      <c r="DN120" s="62"/>
      <c r="DO120" s="62"/>
      <c r="DP120" s="89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</row>
    <row r="121" spans="111:139" s="60" customFormat="1" ht="12" customHeight="1">
      <c r="DG121" s="61"/>
      <c r="DH121" s="61"/>
      <c r="DI121" s="62"/>
      <c r="DJ121" s="62"/>
      <c r="DK121" s="62"/>
      <c r="DL121" s="62"/>
      <c r="DM121" s="62"/>
      <c r="DN121" s="62" t="s">
        <v>53</v>
      </c>
      <c r="DO121" s="62"/>
      <c r="DP121" s="89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</row>
    <row r="122" spans="111:139" s="60" customFormat="1" ht="12" customHeight="1">
      <c r="DG122" s="61"/>
      <c r="DH122" s="61"/>
      <c r="DI122" s="62" t="s">
        <v>8</v>
      </c>
      <c r="DJ122" s="62" t="s">
        <v>9</v>
      </c>
      <c r="DK122" s="62"/>
      <c r="DL122" s="62" t="s">
        <v>10</v>
      </c>
      <c r="DM122" s="62"/>
      <c r="DN122" s="62"/>
      <c r="DO122" s="62"/>
      <c r="DP122" s="89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</row>
    <row r="123" spans="111:139" s="60" customFormat="1" ht="12" customHeight="1">
      <c r="DG123" s="61"/>
      <c r="DH123" s="61"/>
      <c r="DI123" s="62" t="s">
        <v>11</v>
      </c>
      <c r="DJ123" s="62" t="s">
        <v>12</v>
      </c>
      <c r="DK123" s="62"/>
      <c r="DL123" s="62" t="s">
        <v>13</v>
      </c>
      <c r="DM123" s="62" t="s">
        <v>14</v>
      </c>
      <c r="DN123" s="62"/>
      <c r="DO123" s="62" t="s">
        <v>15</v>
      </c>
      <c r="DP123" s="89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</row>
    <row r="124" spans="111:139" s="60" customFormat="1" ht="12" customHeight="1">
      <c r="DG124" s="61"/>
      <c r="DH124" s="61"/>
      <c r="DI124" s="62" t="s">
        <v>16</v>
      </c>
      <c r="DJ124" s="62"/>
      <c r="DK124" s="62"/>
      <c r="DL124" s="62" t="s">
        <v>17</v>
      </c>
      <c r="DM124" s="62" t="s">
        <v>18</v>
      </c>
      <c r="DN124" s="62"/>
      <c r="DO124" s="62" t="s">
        <v>19</v>
      </c>
      <c r="DP124" s="89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</row>
    <row r="125" spans="111:139" s="60" customFormat="1" ht="12" customHeight="1">
      <c r="DG125" s="61"/>
      <c r="DH125" s="61"/>
      <c r="DI125" s="62" t="s">
        <v>20</v>
      </c>
      <c r="DJ125" s="62"/>
      <c r="DK125" s="62"/>
      <c r="DL125" s="62" t="s">
        <v>21</v>
      </c>
      <c r="DM125" s="62" t="s">
        <v>22</v>
      </c>
      <c r="DN125" s="62"/>
      <c r="DO125" s="62" t="s">
        <v>23</v>
      </c>
      <c r="DP125" s="89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</row>
    <row r="126" spans="111:139" s="60" customFormat="1" ht="12" customHeight="1">
      <c r="DG126" s="61"/>
      <c r="DH126" s="61"/>
      <c r="DI126" s="62" t="s">
        <v>24</v>
      </c>
      <c r="DJ126" s="62"/>
      <c r="DK126" s="62"/>
      <c r="DL126" s="62" t="s">
        <v>25</v>
      </c>
      <c r="DM126" s="62" t="s">
        <v>26</v>
      </c>
      <c r="DN126" s="62"/>
      <c r="DO126" s="62" t="s">
        <v>27</v>
      </c>
      <c r="DP126" s="89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</row>
    <row r="127" spans="111:139" s="60" customFormat="1" ht="12" customHeight="1">
      <c r="DG127" s="61"/>
      <c r="DH127" s="61"/>
      <c r="DI127" s="62" t="s">
        <v>28</v>
      </c>
      <c r="DJ127" s="62"/>
      <c r="DK127" s="62"/>
      <c r="DL127" s="62" t="s">
        <v>29</v>
      </c>
      <c r="DM127" s="62" t="s">
        <v>30</v>
      </c>
      <c r="DN127" s="62"/>
      <c r="DO127" s="62" t="s">
        <v>31</v>
      </c>
      <c r="DP127" s="89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</row>
    <row r="128" spans="111:139" s="60" customFormat="1" ht="12" customHeight="1">
      <c r="DG128" s="61"/>
      <c r="DH128" s="61"/>
      <c r="DI128" s="62" t="s">
        <v>32</v>
      </c>
      <c r="DJ128" s="62"/>
      <c r="DK128" s="62"/>
      <c r="DL128" s="62" t="s">
        <v>33</v>
      </c>
      <c r="DM128" s="62" t="s">
        <v>34</v>
      </c>
      <c r="DN128" s="62"/>
      <c r="DO128" s="62" t="s">
        <v>35</v>
      </c>
      <c r="DP128" s="89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</row>
    <row r="129" spans="111:139" s="60" customFormat="1" ht="12" customHeight="1">
      <c r="DG129" s="61"/>
      <c r="DH129" s="61"/>
      <c r="DI129" s="93" t="s">
        <v>36</v>
      </c>
      <c r="DJ129" s="62"/>
      <c r="DK129" s="62"/>
      <c r="DL129" s="62" t="s">
        <v>37</v>
      </c>
      <c r="DM129" s="62" t="s">
        <v>38</v>
      </c>
      <c r="DN129" s="62"/>
      <c r="DO129" s="62" t="s">
        <v>39</v>
      </c>
      <c r="DP129" s="89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</row>
    <row r="130" spans="111:139" s="60" customFormat="1" ht="12" customHeight="1">
      <c r="DG130" s="61"/>
      <c r="DH130" s="61"/>
      <c r="DI130" s="62" t="s">
        <v>40</v>
      </c>
      <c r="DJ130" s="62"/>
      <c r="DK130" s="62"/>
      <c r="DL130" s="62" t="s">
        <v>41</v>
      </c>
      <c r="DM130" s="62" t="s">
        <v>42</v>
      </c>
      <c r="DN130" s="62"/>
      <c r="DO130" s="62" t="s">
        <v>43</v>
      </c>
      <c r="DP130" s="89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</row>
    <row r="131" spans="111:139" s="60" customFormat="1" ht="12" customHeight="1">
      <c r="DG131" s="61"/>
      <c r="DH131" s="61"/>
      <c r="DI131" s="62"/>
      <c r="DJ131" s="62"/>
      <c r="DK131" s="62"/>
      <c r="DL131" s="62" t="s">
        <v>44</v>
      </c>
      <c r="DM131" s="62" t="s">
        <v>45</v>
      </c>
      <c r="DN131" s="62"/>
      <c r="DO131" s="62"/>
      <c r="DP131" s="89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</row>
    <row r="132" spans="111:139" s="60" customFormat="1" ht="12" customHeight="1">
      <c r="DG132" s="61"/>
      <c r="DH132" s="61"/>
      <c r="DI132" s="79"/>
      <c r="DJ132" s="80"/>
      <c r="DK132" s="80"/>
      <c r="DL132" s="80"/>
      <c r="DM132" s="81">
        <f>AH47</f>
        <v>0</v>
      </c>
      <c r="DN132" s="79"/>
      <c r="DO132" s="82"/>
      <c r="DP132" s="83"/>
      <c r="DQ132" s="63"/>
      <c r="DR132" s="63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</row>
    <row r="133" spans="111:139" s="60" customFormat="1" ht="12" customHeight="1">
      <c r="DG133" s="61"/>
      <c r="DH133" s="61"/>
      <c r="DI133" s="84" t="s">
        <v>2</v>
      </c>
      <c r="DJ133" s="85" t="str">
        <f>SUBSTITUTE(DJ135,DN139,DN140,1)</f>
        <v>Ноль рублей </v>
      </c>
      <c r="DK133" s="84"/>
      <c r="DL133" s="84"/>
      <c r="DM133" s="86"/>
      <c r="DN133" s="84"/>
      <c r="DO133" s="84"/>
      <c r="DP133" s="83"/>
      <c r="DQ133" s="63"/>
      <c r="DR133" s="63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</row>
    <row r="134" spans="111:139" s="60" customFormat="1" ht="12" customHeight="1">
      <c r="DG134" s="61"/>
      <c r="DH134" s="61"/>
      <c r="DI134" s="84" t="s">
        <v>4</v>
      </c>
      <c r="DJ134" s="85" t="str">
        <f>SUBSTITUTE(DJ136,DN139,DN140,1)</f>
        <v>Ноль рублей </v>
      </c>
      <c r="DK134" s="84"/>
      <c r="DL134" s="84"/>
      <c r="DM134" s="84"/>
      <c r="DN134" s="84"/>
      <c r="DO134" s="84"/>
      <c r="DP134" s="83"/>
      <c r="DQ134" s="63"/>
      <c r="DR134" s="63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</row>
    <row r="135" spans="111:139" s="60" customFormat="1" ht="12" customHeight="1">
      <c r="DG135" s="61"/>
      <c r="DH135" s="61"/>
      <c r="DI135" s="84" t="s">
        <v>5</v>
      </c>
      <c r="DJ135" s="85" t="str">
        <f>CONCATENATE(DI138,DI139,DI140,DI141,DI142)</f>
        <v>ноль рублей </v>
      </c>
      <c r="DK135" s="84"/>
      <c r="DL135" s="84"/>
      <c r="DM135" s="84"/>
      <c r="DN135" s="84"/>
      <c r="DO135" s="84"/>
      <c r="DP135" s="84"/>
      <c r="DQ135" s="64"/>
      <c r="DR135" s="64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</row>
    <row r="136" spans="111:139" s="60" customFormat="1" ht="12" customHeight="1">
      <c r="DG136" s="61"/>
      <c r="DH136" s="61"/>
      <c r="DI136" s="84" t="s">
        <v>6</v>
      </c>
      <c r="DJ136" s="85" t="str">
        <f>CONCATENATE(DI138,DI139,DI140,DI141,DI142,DJ138,DJ139,DK139)</f>
        <v>ноль рублей </v>
      </c>
      <c r="DK136" s="84"/>
      <c r="DL136" s="84"/>
      <c r="DM136" s="84"/>
      <c r="DN136" s="85"/>
      <c r="DO136" s="85"/>
      <c r="DP136" s="84"/>
      <c r="DQ136" s="64"/>
      <c r="DR136" s="64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</row>
    <row r="137" spans="111:139" s="60" customFormat="1" ht="12" customHeight="1">
      <c r="DG137" s="61"/>
      <c r="DH137" s="61"/>
      <c r="DI137" s="79"/>
      <c r="DJ137" s="79"/>
      <c r="DK137" s="79"/>
      <c r="DL137" s="87"/>
      <c r="DM137" s="79"/>
      <c r="DN137" s="79"/>
      <c r="DO137" s="79"/>
      <c r="DP137" s="84"/>
      <c r="DQ137" s="64"/>
      <c r="DR137" s="64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</row>
    <row r="138" spans="111:139" s="60" customFormat="1" ht="12" customHeight="1">
      <c r="DG138" s="61"/>
      <c r="DH138" s="61"/>
      <c r="DI138" s="62">
        <f>CONCATENATE(IF(DJ145=0,"",DM145),IF(DJ146=0,"",IF(DK147&lt;20,IF(DK147&lt;16,IF(DK147&lt;10,DM146,DL147),DN147),DM146)),IF(DJ147=0,"",IF(NOT(DJ146=1),DM147,"")),DN148)</f>
      </c>
      <c r="DJ138" s="79"/>
      <c r="DK138" s="79"/>
      <c r="DL138" s="87"/>
      <c r="DM138" s="79"/>
      <c r="DN138" s="88">
        <f>CODE(DJ136)</f>
        <v>237</v>
      </c>
      <c r="DO138" s="62"/>
      <c r="DP138" s="79"/>
      <c r="DQ138" s="65"/>
      <c r="DR138" s="65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</row>
    <row r="139" spans="111:139" s="60" customFormat="1" ht="12" customHeight="1">
      <c r="DG139" s="61"/>
      <c r="DH139" s="61"/>
      <c r="DI139" s="62">
        <f>CONCATENATE(IF(DJ149=0,"",DM149),IF(DJ150=0,"",IF(DK151&lt;20,IF(DK151&lt;16,IF(DK151&lt;10,DM150,DL151),DN151),DM150)),IF(DJ151=0,"",IF(NOT(DJ150=1),DM151,"")),DN152)</f>
      </c>
      <c r="DJ139" s="79"/>
      <c r="DK139" s="79"/>
      <c r="DL139" s="87"/>
      <c r="DM139" s="79"/>
      <c r="DN139" s="88" t="str">
        <f>CHAR(DN138)</f>
        <v>н</v>
      </c>
      <c r="DO139" s="62"/>
      <c r="DP139" s="89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</row>
    <row r="140" spans="111:139" s="60" customFormat="1" ht="12" customHeight="1">
      <c r="DG140" s="61"/>
      <c r="DH140" s="61"/>
      <c r="DI140" s="62">
        <f>CONCATENATE(IF(DJ153=0,"",DM153),IF(DJ154=0,"",IF(DK155&lt;20,IF(DK155&lt;16,IF(DK155&lt;10,DM154,DL155),DN155),DM154)),IF(DJ155=0,"",IF(NOT(DJ154=1),DM155,"")),DN156)</f>
      </c>
      <c r="DJ140" s="62"/>
      <c r="DK140" s="62"/>
      <c r="DL140" s="90"/>
      <c r="DM140" s="91"/>
      <c r="DN140" s="88" t="str">
        <f>PROPER(DN139)</f>
        <v>Н</v>
      </c>
      <c r="DO140" s="62"/>
      <c r="DP140" s="89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</row>
    <row r="141" spans="111:139" s="60" customFormat="1" ht="12" customHeight="1">
      <c r="DG141" s="61"/>
      <c r="DH141" s="61"/>
      <c r="DI141" s="62" t="str">
        <f>CONCATENATE(IF(DJ157=0,"",DM157),IF(DJ158=0,"",IF(DK159&lt;20,IF(DK159&lt;16,IF(DK159&lt;10,DM158,DL159),DN159),DM158)),IF(DJ159=0,"",IF(NOT(DJ158=1),DM159,"")),DN160)</f>
        <v>ноль рублей </v>
      </c>
      <c r="DJ141" s="62"/>
      <c r="DK141" s="62"/>
      <c r="DL141" s="90"/>
      <c r="DM141" s="91"/>
      <c r="DN141" s="62"/>
      <c r="DO141" s="62"/>
      <c r="DP141" s="89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</row>
    <row r="142" spans="111:139" s="60" customFormat="1" ht="12" customHeight="1">
      <c r="DG142" s="61"/>
      <c r="DH142" s="61"/>
      <c r="DI142" s="92"/>
      <c r="DJ142" s="62"/>
      <c r="DK142" s="62"/>
      <c r="DL142" s="90"/>
      <c r="DM142" s="91"/>
      <c r="DN142" s="62"/>
      <c r="DO142" s="62"/>
      <c r="DP142" s="89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</row>
    <row r="143" spans="111:139" s="60" customFormat="1" ht="12" customHeight="1">
      <c r="DG143" s="61"/>
      <c r="DH143" s="61"/>
      <c r="DI143" s="92"/>
      <c r="DJ143" s="62"/>
      <c r="DK143" s="62"/>
      <c r="DL143" s="62"/>
      <c r="DM143" s="90">
        <f>TRUNC(DM132)</f>
        <v>0</v>
      </c>
      <c r="DN143" s="62" t="s">
        <v>7</v>
      </c>
      <c r="DO143" s="62"/>
      <c r="DP143" s="89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</row>
    <row r="144" spans="111:139" s="60" customFormat="1" ht="12" customHeight="1">
      <c r="DG144" s="61"/>
      <c r="DH144" s="61"/>
      <c r="DI144" s="92">
        <f>TRUNC(DI145/10)</f>
        <v>0</v>
      </c>
      <c r="DJ144" s="90"/>
      <c r="DK144" s="62"/>
      <c r="DL144" s="62"/>
      <c r="DM144" s="62"/>
      <c r="DN144" s="62"/>
      <c r="DO144" s="62"/>
      <c r="DP144" s="89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</row>
    <row r="145" spans="111:139" s="60" customFormat="1" ht="12" customHeight="1">
      <c r="DG145" s="61"/>
      <c r="DH145" s="61"/>
      <c r="DI145" s="92">
        <f>TRUNC(DI146/10)</f>
        <v>0</v>
      </c>
      <c r="DJ145" s="90">
        <f>TRUNC(RIGHT(DI145))</f>
        <v>0</v>
      </c>
      <c r="DK145" s="62">
        <f>DJ145</f>
        <v>0</v>
      </c>
      <c r="DL145" s="62"/>
      <c r="DM145" s="62" t="str">
        <f>IF(DJ145=1,DM173,IF(DJ145=2,DO165,IF(DJ145=3,DO166,IF(DJ145=4,DO167,IF(DJ145=5,DO168,IF(DJ145=6,DO169,IF(DJ145=7,DO170,IF(DJ145=8,DO171,DO172))))))))</f>
        <v>девятьсот </v>
      </c>
      <c r="DN145" s="62"/>
      <c r="DO145" s="62"/>
      <c r="DP145" s="89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</row>
    <row r="146" spans="111:139" s="60" customFormat="1" ht="12" customHeight="1">
      <c r="DG146" s="61"/>
      <c r="DH146" s="61"/>
      <c r="DI146" s="92">
        <f>TRUNC(DI147/10)</f>
        <v>0</v>
      </c>
      <c r="DJ146" s="90">
        <f>TRUNC(RIGHT(DI146))</f>
        <v>0</v>
      </c>
      <c r="DK146" s="62">
        <f>IF(DJ146=1,"",DJ146)</f>
        <v>0</v>
      </c>
      <c r="DL146" s="62"/>
      <c r="DM146" s="91">
        <f>IF(OR(DK146=0,DJ146=1),"",IF(DJ146=2,DM165,IF(DJ146=3,DM166,IF(DJ146=4,DM167,IF(DJ146=5,DM168,IF(DJ146=6,DM169,IF(DJ146=7,DM170,IF(DJ146=8,DM171,DM172))))))))</f>
      </c>
      <c r="DN146" s="62"/>
      <c r="DO146" s="62"/>
      <c r="DP146" s="89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</row>
    <row r="147" spans="111:139" s="60" customFormat="1" ht="12" customHeight="1">
      <c r="DG147" s="61"/>
      <c r="DH147" s="61"/>
      <c r="DI147" s="92">
        <f>TRUNC(DI149/10)</f>
        <v>0</v>
      </c>
      <c r="DJ147" s="90">
        <f>TRUNC(RIGHT(DI147))</f>
        <v>0</v>
      </c>
      <c r="DK147" s="62">
        <f>IF(DJ146=1,DJ147+10,IF(DJ147=0,0,DJ147))</f>
        <v>0</v>
      </c>
      <c r="DL147" s="62">
        <f>IF(AND(DK147&gt;9,DK147&lt;16),IF(DK147=10,DL164,IF(DK147=11,DL165,IF(DK147=12,DL166,IF(DK147=13,DL167,IF(DK147=14,DL168,IF(DK147=15,DL169,)))))),"")</f>
      </c>
      <c r="DM147" s="91" t="str">
        <f>IF(DJ147=1,DI164,IF(DJ147=2,DI165,IF(DJ147=3,DI166,IF(DJ147=4,DI167,IF(DJ147=5,DI168,IF(DJ147=6,DI169,IF(DJ147=7,DI170,IF(DJ147=8,DI171,DI172))))))))</f>
        <v>девять </v>
      </c>
      <c r="DN147" s="62">
        <f>IF(AND(DK147&gt;15,DK147&lt;20),IF(DK147=16,DL170,IF(DK147=17,DL171,IF(DK147=18,DL172,IF(DK147=19,DL173,)))),"")</f>
      </c>
      <c r="DO147" s="62"/>
      <c r="DP147" s="89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</row>
    <row r="148" spans="111:139" s="60" customFormat="1" ht="12" customHeight="1">
      <c r="DG148" s="61"/>
      <c r="DH148" s="61"/>
      <c r="DI148" s="92"/>
      <c r="DJ148" s="90"/>
      <c r="DK148" s="62"/>
      <c r="DL148" s="90"/>
      <c r="DM148" s="62">
        <f>DJ147+DJ146*10+DJ145*100</f>
        <v>0</v>
      </c>
      <c r="DN148" s="62">
        <f>IF(DM148=0,"",IF(DJ146=1,"миллиардов ",IF(DJ147=1,"миллиард ",IF(OR(DJ147=2,DJ147=3,DJ147=4),"миллиарда ","миллиардов "))))</f>
      </c>
      <c r="DO148" s="62"/>
      <c r="DP148" s="89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</row>
    <row r="149" spans="111:139" s="60" customFormat="1" ht="12" customHeight="1">
      <c r="DG149" s="61"/>
      <c r="DH149" s="61"/>
      <c r="DI149" s="92">
        <f>TRUNC(DI150/10)</f>
        <v>0</v>
      </c>
      <c r="DJ149" s="90">
        <f>TRUNC(RIGHT(DI149))</f>
        <v>0</v>
      </c>
      <c r="DK149" s="62">
        <f>DJ149</f>
        <v>0</v>
      </c>
      <c r="DL149" s="62"/>
      <c r="DM149" s="62" t="str">
        <f>IF(DJ149=1,DM173,IF(DJ149=2,DO165,IF(DJ149=3,DO166,IF(DJ149=4,DO167,IF(DJ149=5,DO168,IF(DJ149=6,DO169,IF(DJ149=7,DO170,IF(DJ149=8,DO171,DO172))))))))</f>
        <v>девятьсот </v>
      </c>
      <c r="DN149" s="62"/>
      <c r="DO149" s="62"/>
      <c r="DP149" s="89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</row>
    <row r="150" spans="111:139" s="60" customFormat="1" ht="12" customHeight="1">
      <c r="DG150" s="61"/>
      <c r="DH150" s="61"/>
      <c r="DI150" s="92">
        <f>TRUNC(DI151/10)</f>
        <v>0</v>
      </c>
      <c r="DJ150" s="90">
        <f>TRUNC(RIGHT(DI150))</f>
        <v>0</v>
      </c>
      <c r="DK150" s="62">
        <f>IF(DJ150=1,"",DJ150)</f>
        <v>0</v>
      </c>
      <c r="DL150" s="62"/>
      <c r="DM150" s="91">
        <f>IF(OR(DK150=0,DJ150=1),"",IF(DJ150=2,DM165,IF(DJ150=3,DM166,IF(DJ150=4,DM167,IF(DJ150=5,DM168,IF(DJ150=6,DM169,IF(DJ150=7,DM170,IF(DJ150=8,DM171,DM172))))))))</f>
      </c>
      <c r="DN150" s="62"/>
      <c r="DO150" s="79"/>
      <c r="DP150" s="89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</row>
    <row r="151" spans="111:139" s="60" customFormat="1" ht="12" customHeight="1">
      <c r="DG151" s="61"/>
      <c r="DH151" s="61"/>
      <c r="DI151" s="92">
        <f>TRUNC(DI153/10)</f>
        <v>0</v>
      </c>
      <c r="DJ151" s="90">
        <f>TRUNC(RIGHT(DI151))</f>
        <v>0</v>
      </c>
      <c r="DK151" s="62">
        <f>IF(DJ150=1,DJ151+10,IF(DJ151=0,0,DJ151))</f>
        <v>0</v>
      </c>
      <c r="DL151" s="62">
        <f>IF(AND(DK151&gt;9,DK151&lt;16),IF(DK151=10,DL164,IF(DK151=11,DL165,IF(DK151=12,DL166,IF(DK151=13,DL167,IF(DK151=14,DL168,IF(DK151=15,DL169,)))))),"")</f>
      </c>
      <c r="DM151" s="91" t="str">
        <f>IF(DJ151=1,DI164,IF(DJ151=2,DI165,IF(DJ151=3,DI166,IF(DJ151=4,DI167,IF(DJ151=5,DI168,IF(DJ151=6,DI169,IF(DJ151=7,DI170,IF(DJ151=8,DI171,DI172))))))))</f>
        <v>девять </v>
      </c>
      <c r="DN151" s="62">
        <f>IF(AND(DK151&gt;15,DK151&lt;20),IF(DK151=16,DL170,IF(DK151=17,DL171,IF(DK151=18,DL172,IF(DK151=19,DL173,)))),"")</f>
      </c>
      <c r="DO151" s="62"/>
      <c r="DP151" s="89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</row>
    <row r="152" spans="111:139" s="60" customFormat="1" ht="12" customHeight="1">
      <c r="DG152" s="61"/>
      <c r="DH152" s="61"/>
      <c r="DI152" s="92"/>
      <c r="DJ152" s="90"/>
      <c r="DK152" s="62"/>
      <c r="DL152" s="62"/>
      <c r="DM152" s="62">
        <f>DJ151+DJ150*10+DJ149*100</f>
        <v>0</v>
      </c>
      <c r="DN152" s="62">
        <f>IF(DM152=0,"",IF(DJ150=1,"миллионов ",IF(DJ151=1,"миллион ",IF(OR(DJ151=2,DJ151=3,DJ151=4),"миллиона ","миллионов "))))</f>
      </c>
      <c r="DO152" s="62"/>
      <c r="DP152" s="89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</row>
    <row r="153" spans="111:139" s="60" customFormat="1" ht="12" customHeight="1">
      <c r="DG153" s="61"/>
      <c r="DH153" s="61"/>
      <c r="DI153" s="92">
        <f>TRUNC(DI154/10)</f>
        <v>0</v>
      </c>
      <c r="DJ153" s="90">
        <f>TRUNC(RIGHT(DI153))</f>
        <v>0</v>
      </c>
      <c r="DK153" s="62">
        <f>DJ153</f>
        <v>0</v>
      </c>
      <c r="DL153" s="62"/>
      <c r="DM153" s="62" t="str">
        <f>IF(DJ153=1,DM173,IF(DJ153=2,DO165,IF(DJ153=3,DO166,IF(DJ153=4,DO167,IF(DJ153=5,DO168,IF(DJ153=6,DO169,IF(DJ153=7,DO170,IF(DJ153=8,DO171,DO172))))))))</f>
        <v>девятьсот </v>
      </c>
      <c r="DN153" s="62"/>
      <c r="DO153" s="62"/>
      <c r="DP153" s="89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</row>
    <row r="154" spans="111:139" s="60" customFormat="1" ht="12" customHeight="1">
      <c r="DG154" s="61"/>
      <c r="DH154" s="61"/>
      <c r="DI154" s="92">
        <f>TRUNC(DI155/10)</f>
        <v>0</v>
      </c>
      <c r="DJ154" s="90">
        <f>TRUNC(RIGHT(DI154))</f>
        <v>0</v>
      </c>
      <c r="DK154" s="62">
        <f>IF(DJ154=1,"",DJ154)</f>
        <v>0</v>
      </c>
      <c r="DL154" s="62"/>
      <c r="DM154" s="91">
        <f>IF(OR(DK154=0,DJ154=1),"",IF(DJ154=2,DM165,IF(DJ154=3,DM166,IF(DJ154=4,DM167,IF(DJ154=5,DM168,IF(DJ154=6,DM169,IF(DJ154=7,DM170,IF(DJ154=8,DM171,DM172))))))))</f>
      </c>
      <c r="DN154" s="62"/>
      <c r="DO154" s="62"/>
      <c r="DP154" s="89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</row>
    <row r="155" spans="111:139" s="60" customFormat="1" ht="12" customHeight="1">
      <c r="DG155" s="61"/>
      <c r="DH155" s="61"/>
      <c r="DI155" s="92">
        <f>TRUNC(DI157/10)</f>
        <v>0</v>
      </c>
      <c r="DJ155" s="90">
        <f>TRUNC(RIGHT(DI155))</f>
        <v>0</v>
      </c>
      <c r="DK155" s="62">
        <f>IF(DJ154=1,DJ155+10,IF(DJ155=0,0,DJ155))</f>
        <v>0</v>
      </c>
      <c r="DL155" s="62">
        <f>IF(AND(DK155&gt;9,DK155&lt;16),IF(DK155=10,DL164,IF(DK155=11,DL165,IF(DK155=12,DL166,IF(DK155=13,DL167,IF(DK155=14,DL168,IF(DK155=15,DL169,)))))),"")</f>
      </c>
      <c r="DM155" s="91" t="str">
        <f>IF(DJ155=1,DJ164,IF(DJ155=2,DJ165,IF(DJ155=3,DI166,IF(DJ155=4,DI167,IF(DJ155=5,DI168,IF(DJ155=6,DI169,IF(DJ155=7,DI170,IF(DJ155=8,DI171,DI172))))))))</f>
        <v>девять </v>
      </c>
      <c r="DN155" s="62">
        <f>IF(AND(DK155&gt;15,DK155&lt;20),IF(DK155=16,DL170,IF(DK155=17,DL171,IF(DK155=18,DL172,IF(DK155=19,DL173,)))),"")</f>
      </c>
      <c r="DO155" s="62"/>
      <c r="DP155" s="89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</row>
    <row r="156" spans="111:139" s="60" customFormat="1" ht="12" customHeight="1">
      <c r="DG156" s="61"/>
      <c r="DH156" s="61"/>
      <c r="DI156" s="92"/>
      <c r="DJ156" s="90"/>
      <c r="DK156" s="62"/>
      <c r="DL156" s="62"/>
      <c r="DM156" s="91">
        <f>DJ153*100+DJ154*10+DJ155</f>
        <v>0</v>
      </c>
      <c r="DN156" s="62">
        <f>IF(DM156=0,"",IF(DJ154=1,"тысяч ",IF(DJ155=1,"тысяча ",IF(OR(DJ155=2,DJ155=3,DJ155=4),"тысячи ","тысяч "))))</f>
      </c>
      <c r="DO156" s="62"/>
      <c r="DP156" s="89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</row>
    <row r="157" spans="111:139" s="60" customFormat="1" ht="12" customHeight="1">
      <c r="DG157" s="61"/>
      <c r="DH157" s="61"/>
      <c r="DI157" s="92">
        <f>TRUNC(DI158/10)</f>
        <v>0</v>
      </c>
      <c r="DJ157" s="90">
        <f>TRUNC(RIGHT(DI157))</f>
        <v>0</v>
      </c>
      <c r="DK157" s="62">
        <f>DJ157</f>
        <v>0</v>
      </c>
      <c r="DL157" s="62"/>
      <c r="DM157" s="62" t="str">
        <f>IF(DJ157=1,DM173,IF(DJ157=2,DO165,IF(DJ157=3,DO166,IF(DJ157=4,DO167,IF(DJ157=5,DO168,IF(DJ157=6,DO169,IF(DJ157=7,DO170,IF(DJ157=8,DO171,DO172))))))))</f>
        <v>девятьсот </v>
      </c>
      <c r="DN157" s="62"/>
      <c r="DO157" s="62"/>
      <c r="DP157" s="89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</row>
    <row r="158" spans="111:139" s="60" customFormat="1" ht="12" customHeight="1">
      <c r="DG158" s="61"/>
      <c r="DH158" s="61"/>
      <c r="DI158" s="92">
        <f>TRUNC(DI159/10)</f>
        <v>0</v>
      </c>
      <c r="DJ158" s="62">
        <f>TRUNC(RIGHT(DI158))</f>
        <v>0</v>
      </c>
      <c r="DK158" s="62">
        <f>IF(DJ158=1,"",DJ158)</f>
        <v>0</v>
      </c>
      <c r="DL158" s="62"/>
      <c r="DM158" s="91">
        <f>IF(OR(DK158=0,DJ158=1),"",IF(DK158=2,DM165,IF(DK158=3,DM166,IF(DK158=4,DM167,IF(DK158=5,DM168,IF(DK158=6,DM169,IF(DK158=7,DM170,IF(DK158=8,DM171,DM172))))))))</f>
      </c>
      <c r="DN158" s="62"/>
      <c r="DO158" s="90"/>
      <c r="DP158" s="89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</row>
    <row r="159" spans="111:139" s="60" customFormat="1" ht="12" customHeight="1">
      <c r="DG159" s="61"/>
      <c r="DH159" s="61"/>
      <c r="DI159" s="92">
        <f>DM143</f>
        <v>0</v>
      </c>
      <c r="DJ159" s="90">
        <f>TRUNC(RIGHT(DI159))</f>
        <v>0</v>
      </c>
      <c r="DK159" s="62">
        <f>IF(DJ158=1,DJ159+10,IF(DJ159=0,0,DJ159))</f>
        <v>0</v>
      </c>
      <c r="DL159" s="62">
        <f>IF(AND(DK159&gt;9,DK159&lt;16),IF(DK159=10,DL164,IF(DK159=11,DL165,IF(DK159=12,DL166,IF(DK159=13,DL167,IF(DK159=14,DL168,IF(DK159=15,DL169,)))))),"")</f>
      </c>
      <c r="DM159" s="91" t="str">
        <f>IF(DJ159=1,DI164,IF(DJ159=2,DI165,IF(DJ159=3,DI166,IF(DJ159=4,DI167,IF(DJ159=5,DI168,IF(DJ159=6,DI169,IF(DJ159=7,DI170,IF(DJ159=8,DI171,DI172))))))))</f>
        <v>девять </v>
      </c>
      <c r="DN159" s="62">
        <f>IF(AND(DK159&gt;15,DK159&lt;20),IF(DK159=16,DL170,IF(DK159=17,DL171,IF(DK159=18,DL172,IF(DK159=19,DL173,)))),"")</f>
      </c>
      <c r="DO159" s="90"/>
      <c r="DP159" s="89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</row>
    <row r="160" spans="111:139" s="60" customFormat="1" ht="12" customHeight="1">
      <c r="DG160" s="61"/>
      <c r="DH160" s="61"/>
      <c r="DI160" s="92"/>
      <c r="DJ160" s="62"/>
      <c r="DK160" s="90"/>
      <c r="DL160" s="62"/>
      <c r="DM160" s="91">
        <f>DJ157*100+DJ158*10+DJ159</f>
        <v>0</v>
      </c>
      <c r="DN160" s="62" t="str">
        <f>IF(DM160+DM156+DM152+DM148=0,"ноль рублей ",IF(DK159=1,"рубль ",IF(OR(DK159=2,DK159=3,DK159=4),"рубля ","рублей ")))</f>
        <v>ноль рублей </v>
      </c>
      <c r="DO160" s="90"/>
      <c r="DP160" s="89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</row>
    <row r="161" spans="111:139" s="60" customFormat="1" ht="12" customHeight="1">
      <c r="DG161" s="61"/>
      <c r="DH161" s="61"/>
      <c r="DI161" s="90">
        <f>ROUND(100*(DM132-DM143),0)</f>
        <v>0</v>
      </c>
      <c r="DJ161" s="62"/>
      <c r="DK161" s="90">
        <f>TRUNC(DI161/10)</f>
        <v>0</v>
      </c>
      <c r="DL161" s="62"/>
      <c r="DM161" s="91">
        <f>IF(OR(DK161=1,DK161=0),"",IF(DK161=2,DM165,IF(DK161=3,DM166,IF(DK161=4,DM167,IF(DK161=5,DM168,IF(DK161=6,DM169,IF(DK161=7,DM170,IF(DK161=8,DM171,DM172))))))))</f>
      </c>
      <c r="DN161" s="62"/>
      <c r="DO161" s="62"/>
      <c r="DP161" s="89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</row>
    <row r="162" spans="111:139" s="60" customFormat="1" ht="12" customHeight="1">
      <c r="DG162" s="61"/>
      <c r="DH162" s="61"/>
      <c r="DI162" s="62"/>
      <c r="DJ162" s="62"/>
      <c r="DK162" s="90">
        <f>TRUNC(DI161-DK161*10)</f>
        <v>0</v>
      </c>
      <c r="DL162" s="62"/>
      <c r="DM162" s="91" t="str">
        <f>IF(DK162=1,DJ164,IF(DK162=2,DJ165,IF(DK162=3,DI166,IF(DK162=4,DI167,IF(DK162=5,DI168,IF(DK162=6,DI169,IF(DK162=7,DI170,IF(DK162=8,DI171,DI172))))))))</f>
        <v>девять </v>
      </c>
      <c r="DN162" s="62"/>
      <c r="DO162" s="62"/>
      <c r="DP162" s="89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</row>
    <row r="163" spans="111:139" s="60" customFormat="1" ht="12" customHeight="1">
      <c r="DG163" s="61"/>
      <c r="DH163" s="61"/>
      <c r="DI163" s="62"/>
      <c r="DJ163" s="62"/>
      <c r="DK163" s="62"/>
      <c r="DL163" s="62"/>
      <c r="DM163" s="62"/>
      <c r="DN163" s="62" t="s">
        <v>53</v>
      </c>
      <c r="DO163" s="62"/>
      <c r="DP163" s="89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</row>
    <row r="164" spans="111:139" s="60" customFormat="1" ht="12" customHeight="1">
      <c r="DG164" s="61"/>
      <c r="DH164" s="61"/>
      <c r="DI164" s="62" t="s">
        <v>8</v>
      </c>
      <c r="DJ164" s="62" t="s">
        <v>9</v>
      </c>
      <c r="DK164" s="62"/>
      <c r="DL164" s="62" t="s">
        <v>10</v>
      </c>
      <c r="DM164" s="62"/>
      <c r="DN164" s="62"/>
      <c r="DO164" s="62"/>
      <c r="DP164" s="89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</row>
    <row r="165" spans="111:139" s="60" customFormat="1" ht="12" customHeight="1">
      <c r="DG165" s="61"/>
      <c r="DH165" s="61"/>
      <c r="DI165" s="62" t="s">
        <v>11</v>
      </c>
      <c r="DJ165" s="62" t="s">
        <v>12</v>
      </c>
      <c r="DK165" s="62"/>
      <c r="DL165" s="62" t="s">
        <v>13</v>
      </c>
      <c r="DM165" s="62" t="s">
        <v>14</v>
      </c>
      <c r="DN165" s="62"/>
      <c r="DO165" s="62" t="s">
        <v>15</v>
      </c>
      <c r="DP165" s="89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</row>
    <row r="166" spans="111:139" s="60" customFormat="1" ht="12" customHeight="1">
      <c r="DG166" s="61"/>
      <c r="DH166" s="61"/>
      <c r="DI166" s="62" t="s">
        <v>16</v>
      </c>
      <c r="DJ166" s="62"/>
      <c r="DK166" s="62"/>
      <c r="DL166" s="62" t="s">
        <v>17</v>
      </c>
      <c r="DM166" s="62" t="s">
        <v>18</v>
      </c>
      <c r="DN166" s="62"/>
      <c r="DO166" s="62" t="s">
        <v>19</v>
      </c>
      <c r="DP166" s="89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</row>
    <row r="167" spans="111:139" s="60" customFormat="1" ht="12" customHeight="1">
      <c r="DG167" s="61"/>
      <c r="DH167" s="61"/>
      <c r="DI167" s="62" t="s">
        <v>20</v>
      </c>
      <c r="DJ167" s="62"/>
      <c r="DK167" s="62"/>
      <c r="DL167" s="62" t="s">
        <v>21</v>
      </c>
      <c r="DM167" s="62" t="s">
        <v>22</v>
      </c>
      <c r="DN167" s="62"/>
      <c r="DO167" s="62" t="s">
        <v>23</v>
      </c>
      <c r="DP167" s="89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</row>
    <row r="168" spans="111:139" s="60" customFormat="1" ht="12" customHeight="1">
      <c r="DG168" s="61"/>
      <c r="DH168" s="61"/>
      <c r="DI168" s="62" t="s">
        <v>24</v>
      </c>
      <c r="DJ168" s="62"/>
      <c r="DK168" s="62"/>
      <c r="DL168" s="62" t="s">
        <v>25</v>
      </c>
      <c r="DM168" s="62" t="s">
        <v>26</v>
      </c>
      <c r="DN168" s="62"/>
      <c r="DO168" s="62" t="s">
        <v>27</v>
      </c>
      <c r="DP168" s="89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</row>
    <row r="169" spans="111:139" s="60" customFormat="1" ht="12" customHeight="1">
      <c r="DG169" s="61"/>
      <c r="DH169" s="61"/>
      <c r="DI169" s="62" t="s">
        <v>28</v>
      </c>
      <c r="DJ169" s="62"/>
      <c r="DK169" s="62"/>
      <c r="DL169" s="62" t="s">
        <v>29</v>
      </c>
      <c r="DM169" s="62" t="s">
        <v>30</v>
      </c>
      <c r="DN169" s="62"/>
      <c r="DO169" s="62" t="s">
        <v>31</v>
      </c>
      <c r="DP169" s="89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</row>
    <row r="170" spans="111:139" s="60" customFormat="1" ht="12" customHeight="1">
      <c r="DG170" s="61"/>
      <c r="DH170" s="61"/>
      <c r="DI170" s="62" t="s">
        <v>32</v>
      </c>
      <c r="DJ170" s="62"/>
      <c r="DK170" s="62"/>
      <c r="DL170" s="62" t="s">
        <v>33</v>
      </c>
      <c r="DM170" s="62" t="s">
        <v>34</v>
      </c>
      <c r="DN170" s="62"/>
      <c r="DO170" s="62" t="s">
        <v>35</v>
      </c>
      <c r="DP170" s="89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</row>
    <row r="171" spans="111:139" s="60" customFormat="1" ht="12" customHeight="1">
      <c r="DG171" s="61"/>
      <c r="DH171" s="61"/>
      <c r="DI171" s="93" t="s">
        <v>36</v>
      </c>
      <c r="DJ171" s="62"/>
      <c r="DK171" s="62"/>
      <c r="DL171" s="62" t="s">
        <v>37</v>
      </c>
      <c r="DM171" s="62" t="s">
        <v>38</v>
      </c>
      <c r="DN171" s="62"/>
      <c r="DO171" s="62" t="s">
        <v>39</v>
      </c>
      <c r="DP171" s="89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</row>
    <row r="172" spans="111:139" s="60" customFormat="1" ht="12" customHeight="1">
      <c r="DG172" s="61"/>
      <c r="DH172" s="61"/>
      <c r="DI172" s="62" t="s">
        <v>40</v>
      </c>
      <c r="DJ172" s="62"/>
      <c r="DK172" s="62"/>
      <c r="DL172" s="62" t="s">
        <v>41</v>
      </c>
      <c r="DM172" s="62" t="s">
        <v>42</v>
      </c>
      <c r="DN172" s="62"/>
      <c r="DO172" s="62" t="s">
        <v>43</v>
      </c>
      <c r="DP172" s="89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</row>
    <row r="173" spans="111:139" s="60" customFormat="1" ht="12" customHeight="1">
      <c r="DG173" s="61"/>
      <c r="DH173" s="61"/>
      <c r="DI173" s="62"/>
      <c r="DJ173" s="62"/>
      <c r="DK173" s="62"/>
      <c r="DL173" s="62" t="s">
        <v>44</v>
      </c>
      <c r="DM173" s="62" t="s">
        <v>45</v>
      </c>
      <c r="DN173" s="62"/>
      <c r="DO173" s="62"/>
      <c r="DP173" s="89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</row>
    <row r="174" spans="111:139" s="60" customFormat="1" ht="12" customHeight="1">
      <c r="DG174" s="61"/>
      <c r="DH174" s="61"/>
      <c r="DI174" s="94"/>
      <c r="DJ174" s="94"/>
      <c r="DK174" s="94"/>
      <c r="DL174" s="94"/>
      <c r="DM174" s="94"/>
      <c r="DN174" s="94"/>
      <c r="DO174" s="94"/>
      <c r="DP174" s="89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</row>
    <row r="175" spans="111:139" s="60" customFormat="1" ht="12" customHeight="1">
      <c r="DG175" s="61"/>
      <c r="DH175" s="61"/>
      <c r="DI175" s="89"/>
      <c r="DJ175" s="94"/>
      <c r="DK175" s="94"/>
      <c r="DL175" s="94"/>
      <c r="DM175" s="94"/>
      <c r="DN175" s="94"/>
      <c r="DO175" s="94"/>
      <c r="DP175" s="94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</row>
    <row r="176" spans="111:112" ht="12" customHeight="1">
      <c r="DG176" s="41"/>
      <c r="DH176" s="41"/>
    </row>
    <row r="177" spans="111:112" ht="12" customHeight="1">
      <c r="DG177" s="41"/>
      <c r="DH177" s="41"/>
    </row>
    <row r="178" spans="111:112" ht="12" customHeight="1">
      <c r="DG178" s="41"/>
      <c r="DH178" s="41"/>
    </row>
    <row r="179" spans="111:112" ht="12" customHeight="1">
      <c r="DG179" s="41"/>
      <c r="DH179" s="41"/>
    </row>
    <row r="180" spans="111:112" ht="12" customHeight="1">
      <c r="DG180" s="41"/>
      <c r="DH180" s="41"/>
    </row>
    <row r="181" spans="111:112" ht="12" customHeight="1">
      <c r="DG181" s="41"/>
      <c r="DH181" s="41"/>
    </row>
    <row r="182" spans="111:112" ht="12" customHeight="1">
      <c r="DG182" s="41"/>
      <c r="DH182" s="41"/>
    </row>
    <row r="183" spans="111:112" ht="12" customHeight="1">
      <c r="DG183" s="41"/>
      <c r="DH183" s="41"/>
    </row>
    <row r="184" spans="111:112" ht="12" customHeight="1">
      <c r="DG184" s="41"/>
      <c r="DH184" s="41"/>
    </row>
    <row r="185" spans="111:112" ht="12" customHeight="1">
      <c r="DG185" s="41"/>
      <c r="DH185" s="41"/>
    </row>
    <row r="186" spans="111:112" ht="12" customHeight="1">
      <c r="DG186" s="41"/>
      <c r="DH186" s="41"/>
    </row>
    <row r="187" spans="111:112" ht="12" customHeight="1">
      <c r="DG187" s="41"/>
      <c r="DH187" s="41"/>
    </row>
    <row r="188" spans="111:112" ht="12" customHeight="1">
      <c r="DG188" s="41"/>
      <c r="DH188" s="41"/>
    </row>
    <row r="189" spans="111:112" ht="12" customHeight="1">
      <c r="DG189" s="41"/>
      <c r="DH189" s="41"/>
    </row>
    <row r="190" spans="111:112" ht="12" customHeight="1">
      <c r="DG190" s="41"/>
      <c r="DH190" s="41"/>
    </row>
    <row r="191" spans="111:112" ht="12" customHeight="1">
      <c r="DG191" s="41"/>
      <c r="DH191" s="41"/>
    </row>
    <row r="192" spans="111:112" ht="12" customHeight="1">
      <c r="DG192" s="41"/>
      <c r="DH192" s="41"/>
    </row>
    <row r="193" spans="111:112" ht="12" customHeight="1">
      <c r="DG193" s="41"/>
      <c r="DH193" s="41"/>
    </row>
    <row r="194" spans="111:112" ht="12" customHeight="1">
      <c r="DG194" s="41"/>
      <c r="DH194" s="41"/>
    </row>
    <row r="195" spans="111:112" ht="12" customHeight="1">
      <c r="DG195" s="41"/>
      <c r="DH195" s="41"/>
    </row>
    <row r="196" spans="111:112" ht="12" customHeight="1">
      <c r="DG196" s="41"/>
      <c r="DH196" s="41"/>
    </row>
    <row r="197" spans="111:112" ht="12" customHeight="1">
      <c r="DG197" s="41"/>
      <c r="DH197" s="41"/>
    </row>
    <row r="198" spans="111:112" ht="12" customHeight="1">
      <c r="DG198" s="41"/>
      <c r="DH198" s="41"/>
    </row>
    <row r="199" spans="111:112" ht="12" customHeight="1">
      <c r="DG199" s="41"/>
      <c r="DH199" s="41"/>
    </row>
    <row r="200" spans="111:112" ht="12" customHeight="1">
      <c r="DG200" s="41"/>
      <c r="DH200" s="41"/>
    </row>
    <row r="201" spans="111:112" ht="12" customHeight="1">
      <c r="DG201" s="41"/>
      <c r="DH201" s="41"/>
    </row>
    <row r="202" spans="111:112" ht="12" customHeight="1">
      <c r="DG202" s="41"/>
      <c r="DH202" s="41"/>
    </row>
    <row r="203" spans="111:112" ht="12" customHeight="1">
      <c r="DG203" s="41"/>
      <c r="DH203" s="41"/>
    </row>
    <row r="204" spans="111:112" ht="12" customHeight="1">
      <c r="DG204" s="41"/>
      <c r="DH204" s="41"/>
    </row>
    <row r="205" spans="111:112" ht="12" customHeight="1">
      <c r="DG205" s="41"/>
      <c r="DH205" s="41"/>
    </row>
    <row r="206" spans="111:112" ht="12" customHeight="1">
      <c r="DG206" s="41"/>
      <c r="DH206" s="41"/>
    </row>
    <row r="207" spans="111:112" ht="12" customHeight="1">
      <c r="DG207" s="41"/>
      <c r="DH207" s="41"/>
    </row>
    <row r="208" spans="111:112" ht="12" customHeight="1">
      <c r="DG208" s="41"/>
      <c r="DH208" s="41"/>
    </row>
    <row r="209" spans="111:112" ht="12" customHeight="1">
      <c r="DG209" s="41"/>
      <c r="DH209" s="41"/>
    </row>
    <row r="210" spans="111:112" ht="12" customHeight="1">
      <c r="DG210" s="41"/>
      <c r="DH210" s="41"/>
    </row>
    <row r="211" spans="111:112" ht="12" customHeight="1">
      <c r="DG211" s="41"/>
      <c r="DH211" s="41"/>
    </row>
    <row r="212" spans="111:112" ht="12" customHeight="1">
      <c r="DG212" s="41"/>
      <c r="DH212" s="41"/>
    </row>
    <row r="213" spans="111:112" ht="12" customHeight="1">
      <c r="DG213" s="41"/>
      <c r="DH213" s="41"/>
    </row>
    <row r="214" spans="111:112" ht="12" customHeight="1">
      <c r="DG214" s="41"/>
      <c r="DH214" s="41"/>
    </row>
    <row r="215" spans="111:112" ht="12" customHeight="1">
      <c r="DG215" s="41"/>
      <c r="DH215" s="41"/>
    </row>
    <row r="216" spans="111:112" ht="12" customHeight="1">
      <c r="DG216" s="41"/>
      <c r="DH216" s="41"/>
    </row>
    <row r="217" spans="111:112" ht="12" customHeight="1">
      <c r="DG217" s="41"/>
      <c r="DH217" s="41"/>
    </row>
    <row r="218" spans="111:112" ht="12" customHeight="1">
      <c r="DG218" s="41"/>
      <c r="DH218" s="41"/>
    </row>
    <row r="219" spans="111:112" ht="12" customHeight="1">
      <c r="DG219" s="41"/>
      <c r="DH219" s="41"/>
    </row>
    <row r="220" spans="111:112" ht="12" customHeight="1">
      <c r="DG220" s="41"/>
      <c r="DH220" s="41"/>
    </row>
    <row r="221" spans="111:112" ht="12" customHeight="1">
      <c r="DG221" s="41"/>
      <c r="DH221" s="41"/>
    </row>
    <row r="222" spans="111:112" ht="12" customHeight="1">
      <c r="DG222" s="41"/>
      <c r="DH222" s="41"/>
    </row>
    <row r="223" spans="111:112" ht="12" customHeight="1">
      <c r="DG223" s="41"/>
      <c r="DH223" s="41"/>
    </row>
    <row r="224" spans="111:112" ht="12" customHeight="1">
      <c r="DG224" s="41"/>
      <c r="DH224" s="41"/>
    </row>
    <row r="225" spans="111:112" ht="12" customHeight="1">
      <c r="DG225" s="41"/>
      <c r="DH225" s="41"/>
    </row>
    <row r="226" spans="111:112" ht="12" customHeight="1">
      <c r="DG226" s="41"/>
      <c r="DH226" s="41"/>
    </row>
    <row r="227" spans="111:112" ht="12" customHeight="1">
      <c r="DG227" s="41"/>
      <c r="DH227" s="41"/>
    </row>
    <row r="228" spans="111:112" ht="12" customHeight="1">
      <c r="DG228" s="41"/>
      <c r="DH228" s="41"/>
    </row>
    <row r="229" spans="111:112" ht="12" customHeight="1">
      <c r="DG229" s="41"/>
      <c r="DH229" s="41"/>
    </row>
    <row r="230" spans="111:112" ht="12" customHeight="1">
      <c r="DG230" s="41"/>
      <c r="DH230" s="41"/>
    </row>
    <row r="231" spans="111:112" ht="12" customHeight="1">
      <c r="DG231" s="41"/>
      <c r="DH231" s="41"/>
    </row>
    <row r="232" spans="111:112" ht="12" customHeight="1">
      <c r="DG232" s="41"/>
      <c r="DH232" s="41"/>
    </row>
    <row r="233" spans="111:112" ht="12" customHeight="1">
      <c r="DG233" s="41"/>
      <c r="DH233" s="41"/>
    </row>
    <row r="234" spans="111:112" ht="12" customHeight="1">
      <c r="DG234" s="41"/>
      <c r="DH234" s="41"/>
    </row>
    <row r="235" spans="111:112" ht="12" customHeight="1">
      <c r="DG235" s="41"/>
      <c r="DH235" s="41"/>
    </row>
    <row r="236" spans="111:112" ht="12" customHeight="1">
      <c r="DG236" s="41"/>
      <c r="DH236" s="41"/>
    </row>
    <row r="237" spans="111:112" ht="12" customHeight="1">
      <c r="DG237" s="41"/>
      <c r="DH237" s="41"/>
    </row>
    <row r="238" spans="111:112" ht="12" customHeight="1">
      <c r="DG238" s="41"/>
      <c r="DH238" s="41"/>
    </row>
  </sheetData>
  <sheetProtection formatCells="0" insertRows="0" deleteRows="0"/>
  <mergeCells count="158">
    <mergeCell ref="AF5:AK5"/>
    <mergeCell ref="X7:AE7"/>
    <mergeCell ref="G6:T6"/>
    <mergeCell ref="E7:T7"/>
    <mergeCell ref="AH36:AK36"/>
    <mergeCell ref="C37:L37"/>
    <mergeCell ref="M37:O37"/>
    <mergeCell ref="P37:R37"/>
    <mergeCell ref="S37:U37"/>
    <mergeCell ref="V37:Y37"/>
    <mergeCell ref="Z37:AC37"/>
    <mergeCell ref="AD37:AG37"/>
    <mergeCell ref="AH37:AK37"/>
    <mergeCell ref="C36:L36"/>
    <mergeCell ref="M36:O36"/>
    <mergeCell ref="P36:R36"/>
    <mergeCell ref="S36:U36"/>
    <mergeCell ref="V36:Y36"/>
    <mergeCell ref="Z36:AC36"/>
    <mergeCell ref="V39:Y39"/>
    <mergeCell ref="Z39:AC39"/>
    <mergeCell ref="AD39:AG39"/>
    <mergeCell ref="AH39:AK39"/>
    <mergeCell ref="C40:L40"/>
    <mergeCell ref="M40:O40"/>
    <mergeCell ref="P40:R40"/>
    <mergeCell ref="S40:U40"/>
    <mergeCell ref="V40:Y40"/>
    <mergeCell ref="Z40:AC40"/>
    <mergeCell ref="C53:G53"/>
    <mergeCell ref="C38:L38"/>
    <mergeCell ref="M38:O38"/>
    <mergeCell ref="P38:R38"/>
    <mergeCell ref="S38:U38"/>
    <mergeCell ref="V38:Y38"/>
    <mergeCell ref="C39:L39"/>
    <mergeCell ref="M39:O39"/>
    <mergeCell ref="P39:R39"/>
    <mergeCell ref="S39:U39"/>
    <mergeCell ref="C42:L42"/>
    <mergeCell ref="Z56:AI56"/>
    <mergeCell ref="C45:L45"/>
    <mergeCell ref="C46:L46"/>
    <mergeCell ref="C47:U47"/>
    <mergeCell ref="H56:Q56"/>
    <mergeCell ref="M45:O45"/>
    <mergeCell ref="M46:O46"/>
    <mergeCell ref="P45:R45"/>
    <mergeCell ref="P46:R46"/>
    <mergeCell ref="I20:AK20"/>
    <mergeCell ref="C21:AK21"/>
    <mergeCell ref="C51:I51"/>
    <mergeCell ref="I23:AK23"/>
    <mergeCell ref="L25:AK25"/>
    <mergeCell ref="G27:AK27"/>
    <mergeCell ref="C30:L32"/>
    <mergeCell ref="C33:L33"/>
    <mergeCell ref="C34:L34"/>
    <mergeCell ref="C35:L35"/>
    <mergeCell ref="C14:T14"/>
    <mergeCell ref="V14:AK16"/>
    <mergeCell ref="H15:T15"/>
    <mergeCell ref="C16:U16"/>
    <mergeCell ref="J18:AK18"/>
    <mergeCell ref="C19:AK19"/>
    <mergeCell ref="E10:T10"/>
    <mergeCell ref="AF10:AK10"/>
    <mergeCell ref="C11:U11"/>
    <mergeCell ref="V12:Z13"/>
    <mergeCell ref="AA12:AE13"/>
    <mergeCell ref="AF12:AK13"/>
    <mergeCell ref="I13:T13"/>
    <mergeCell ref="C8:T8"/>
    <mergeCell ref="B1:AL1"/>
    <mergeCell ref="M30:O32"/>
    <mergeCell ref="AH30:AK32"/>
    <mergeCell ref="P30:R32"/>
    <mergeCell ref="AD30:AG32"/>
    <mergeCell ref="Z30:AC32"/>
    <mergeCell ref="V30:Y32"/>
    <mergeCell ref="S30:U32"/>
    <mergeCell ref="G9:T9"/>
    <mergeCell ref="M33:O33"/>
    <mergeCell ref="M34:O34"/>
    <mergeCell ref="M35:O35"/>
    <mergeCell ref="C43:L43"/>
    <mergeCell ref="C44:L44"/>
    <mergeCell ref="M41:O41"/>
    <mergeCell ref="M42:O42"/>
    <mergeCell ref="M43:O43"/>
    <mergeCell ref="M44:O44"/>
    <mergeCell ref="C41:L41"/>
    <mergeCell ref="P42:R42"/>
    <mergeCell ref="P43:R43"/>
    <mergeCell ref="S41:U41"/>
    <mergeCell ref="S42:U42"/>
    <mergeCell ref="P33:R33"/>
    <mergeCell ref="P34:R34"/>
    <mergeCell ref="P35:R35"/>
    <mergeCell ref="V46:Y46"/>
    <mergeCell ref="V33:Y33"/>
    <mergeCell ref="V34:Y34"/>
    <mergeCell ref="V35:Y35"/>
    <mergeCell ref="V41:Y41"/>
    <mergeCell ref="P44:R44"/>
    <mergeCell ref="S33:U33"/>
    <mergeCell ref="S34:U34"/>
    <mergeCell ref="S35:U35"/>
    <mergeCell ref="P41:R41"/>
    <mergeCell ref="Z42:AC42"/>
    <mergeCell ref="V42:Y42"/>
    <mergeCell ref="V43:Y43"/>
    <mergeCell ref="V44:Y44"/>
    <mergeCell ref="V47:Y47"/>
    <mergeCell ref="S43:U43"/>
    <mergeCell ref="S44:U44"/>
    <mergeCell ref="S45:U45"/>
    <mergeCell ref="S46:U46"/>
    <mergeCell ref="V45:Y45"/>
    <mergeCell ref="Z33:AC33"/>
    <mergeCell ref="Z34:AC34"/>
    <mergeCell ref="Z35:AC35"/>
    <mergeCell ref="Z41:AC41"/>
    <mergeCell ref="AD33:AG33"/>
    <mergeCell ref="AD34:AG34"/>
    <mergeCell ref="AD35:AG35"/>
    <mergeCell ref="Z38:AC38"/>
    <mergeCell ref="AD38:AG38"/>
    <mergeCell ref="AD40:AG40"/>
    <mergeCell ref="AD44:AG44"/>
    <mergeCell ref="AD45:AG45"/>
    <mergeCell ref="AD46:AG46"/>
    <mergeCell ref="AD47:AG47"/>
    <mergeCell ref="Z43:AC43"/>
    <mergeCell ref="Z44:AC44"/>
    <mergeCell ref="Z45:AC45"/>
    <mergeCell ref="Z46:AC46"/>
    <mergeCell ref="Z47:AC47"/>
    <mergeCell ref="AH33:AK33"/>
    <mergeCell ref="AH34:AK34"/>
    <mergeCell ref="AH35:AK35"/>
    <mergeCell ref="AH42:AK42"/>
    <mergeCell ref="AD42:AG42"/>
    <mergeCell ref="AD43:AG43"/>
    <mergeCell ref="AD41:AG41"/>
    <mergeCell ref="AH38:AK38"/>
    <mergeCell ref="AH40:AK40"/>
    <mergeCell ref="AD36:AG36"/>
    <mergeCell ref="AH45:AK45"/>
    <mergeCell ref="AH46:AK46"/>
    <mergeCell ref="AH47:AK47"/>
    <mergeCell ref="AH41:AK41"/>
    <mergeCell ref="H53:AJ53"/>
    <mergeCell ref="H54:AJ54"/>
    <mergeCell ref="J51:AJ51"/>
    <mergeCell ref="J52:AJ52"/>
    <mergeCell ref="AH43:AK43"/>
    <mergeCell ref="AH44:AK44"/>
  </mergeCells>
  <printOptions horizontalCentered="1"/>
  <pageMargins left="0.6299212598425197" right="0.3937007874015748" top="0.2362204724409449" bottom="0.31496062992125984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17.00390625" style="9" customWidth="1"/>
    <col min="2" max="2" width="9.00390625" style="9" customWidth="1"/>
    <col min="3" max="3" width="6.625" style="9" customWidth="1"/>
    <col min="4" max="4" width="13.625" style="9" customWidth="1"/>
    <col min="5" max="5" width="23.00390625" style="9" customWidth="1"/>
    <col min="6" max="6" width="9.375" style="9" customWidth="1"/>
    <col min="7" max="7" width="9.125" style="9" customWidth="1"/>
    <col min="8" max="8" width="13.25390625" style="23" customWidth="1"/>
    <col min="9" max="9" width="10.125" style="9" bestFit="1" customWidth="1"/>
    <col min="10" max="12" width="9.125" style="9" customWidth="1"/>
    <col min="13" max="13" width="15.375" style="9" bestFit="1" customWidth="1"/>
    <col min="14" max="16" width="9.125" style="9" customWidth="1"/>
    <col min="17" max="17" width="15.375" style="9" bestFit="1" customWidth="1"/>
    <col min="18" max="16384" width="9.125" style="9" customWidth="1"/>
  </cols>
  <sheetData>
    <row r="1" spans="2:8" ht="15.75">
      <c r="B1" s="10"/>
      <c r="C1" s="10"/>
      <c r="D1" s="10"/>
      <c r="E1" s="11" t="e">
        <f>#REF!</f>
        <v>#REF!</v>
      </c>
      <c r="H1" s="12"/>
    </row>
    <row r="2" spans="1:19" ht="15.75">
      <c r="A2" s="13" t="s">
        <v>2</v>
      </c>
      <c r="B2" s="14" t="e">
        <f>SUBSTITUTE(B4,F8,F9,1)</f>
        <v>#REF!</v>
      </c>
      <c r="E2" s="15"/>
      <c r="H2" s="16"/>
      <c r="I2" s="17"/>
      <c r="J2" s="16"/>
      <c r="K2" s="16"/>
      <c r="L2" s="16"/>
      <c r="M2" s="18" t="s">
        <v>3</v>
      </c>
      <c r="N2" s="184">
        <f ca="1">TODAY()</f>
        <v>44272</v>
      </c>
      <c r="O2" s="184"/>
      <c r="P2" s="17">
        <f>DAY(N2)</f>
        <v>17</v>
      </c>
      <c r="Q2" s="19" t="str">
        <f>IF(Q3&gt;7,S2,S3)</f>
        <v>марта</v>
      </c>
      <c r="R2" s="18">
        <f>YEAR(N2)</f>
        <v>2021</v>
      </c>
      <c r="S2" s="16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13" t="s">
        <v>4</v>
      </c>
      <c r="B3" s="20" t="e">
        <f>SUBSTITUTE(B5,F8,F9,1)</f>
        <v>#REF!</v>
      </c>
      <c r="H3" s="16"/>
      <c r="I3" s="16"/>
      <c r="J3" s="16"/>
      <c r="K3" s="185" t="str">
        <f>CONCATENATE(" «  ",P2,"  »  ",Q2,"  ",R2," г.")</f>
        <v> «  17  »  марта  2021 г.</v>
      </c>
      <c r="L3" s="185"/>
      <c r="M3" s="185"/>
      <c r="N3" s="21"/>
      <c r="O3" s="21"/>
      <c r="P3" s="16"/>
      <c r="Q3" s="19">
        <f>MONTH(N2)</f>
        <v>3</v>
      </c>
      <c r="R3" s="16"/>
      <c r="S3" s="16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22" t="s">
        <v>5</v>
      </c>
      <c r="B4" s="20" t="e">
        <f>CONCATENATE(A7,A8,A9,A10)</f>
        <v>#REF!</v>
      </c>
    </row>
    <row r="5" spans="1:10" s="20" customFormat="1" ht="12.75">
      <c r="A5" s="22" t="s">
        <v>6</v>
      </c>
      <c r="B5" s="20" t="e">
        <f>CONCATENATE(A7,A8,A9,A10,A11,B7,B8,C8)</f>
        <v>#REF!</v>
      </c>
      <c r="C5" s="9"/>
      <c r="D5" s="9"/>
      <c r="E5" s="9"/>
      <c r="H5" s="24"/>
      <c r="I5" s="24"/>
      <c r="J5" s="24"/>
    </row>
    <row r="6" spans="4:10" ht="12.75" customHeight="1">
      <c r="D6" s="23"/>
      <c r="H6" s="24"/>
      <c r="I6" s="24"/>
      <c r="J6" s="24"/>
    </row>
    <row r="7" spans="1:10" ht="12.75" customHeight="1">
      <c r="A7" s="25" t="e">
        <f>CONCATENATE(IF(B14=0,"",E14),IF(B15=0,"",IF(C16&lt;20,IF(C16&lt;16,IF(C16&lt;10,E15,D16),F16),E15)),IF(B16=0,"",IF(NOT(B15=1),E16,"")),F17)</f>
        <v>#REF!</v>
      </c>
      <c r="D7" s="23"/>
      <c r="F7" s="26" t="e">
        <f>CODE(B5)</f>
        <v>#REF!</v>
      </c>
      <c r="G7" s="25"/>
      <c r="H7" s="24"/>
      <c r="I7" s="24"/>
      <c r="J7" s="24"/>
    </row>
    <row r="8" spans="1:17" ht="12.75" customHeight="1">
      <c r="A8" s="25" t="e">
        <f>CONCATENATE(IF(B18=0,"",E18),IF(B19=0,"",IF(C20&lt;20,IF(C20&lt;16,IF(C20&lt;10,E19,D20),F20),E19)),IF(B20=0,"",IF(NOT(B19=1),E20,"")),F21)</f>
        <v>#REF!</v>
      </c>
      <c r="B8" s="27"/>
      <c r="D8" s="28"/>
      <c r="F8" s="26" t="e">
        <f>CHAR(F7)</f>
        <v>#REF!</v>
      </c>
      <c r="G8" s="25"/>
      <c r="H8" s="24"/>
      <c r="I8" s="24"/>
      <c r="J8" s="24"/>
      <c r="Q8" s="29"/>
    </row>
    <row r="9" spans="1:10" s="25" customFormat="1" ht="12.75" customHeight="1">
      <c r="A9" s="25" t="e">
        <f>CONCATENATE(IF(B22=0,"",E22),IF(B23=0,"",IF(C24&lt;20,IF(C24&lt;16,IF(C24&lt;10,E23,D24),F24),E23)),IF(B24=0,"",IF(NOT(B23=1),E24,"")),F25)</f>
        <v>#REF!</v>
      </c>
      <c r="D9" s="24"/>
      <c r="E9" s="30"/>
      <c r="F9" s="26" t="e">
        <f>PROPER(F8)</f>
        <v>#REF!</v>
      </c>
      <c r="H9" s="24"/>
      <c r="I9" s="24"/>
      <c r="J9" s="24"/>
    </row>
    <row r="10" spans="1:10" s="25" customFormat="1" ht="12.75" customHeight="1">
      <c r="A10" s="25" t="e">
        <f>CONCATENATE(IF(B26=0,"",E26),IF(B27=0,"",IF(C28&lt;20,IF(C28&lt;16,IF(C28&lt;10,E27,D28),F28),E27)),IF(B28=0,"",IF(NOT(B27=1),E28,"")),F29)</f>
        <v>#REF!</v>
      </c>
      <c r="D10" s="24"/>
      <c r="E10" s="30"/>
      <c r="H10" s="24"/>
      <c r="I10" s="24"/>
      <c r="J10" s="24"/>
    </row>
    <row r="11" spans="1:13" s="25" customFormat="1" ht="12.75">
      <c r="A11" s="31"/>
      <c r="D11" s="24"/>
      <c r="E11" s="30"/>
      <c r="M11" s="32"/>
    </row>
    <row r="12" spans="1:13" s="25" customFormat="1" ht="12.75">
      <c r="A12" s="31"/>
      <c r="E12" s="33" t="e">
        <f>TRUNC(E1)</f>
        <v>#REF!</v>
      </c>
      <c r="F12" s="25" t="s">
        <v>7</v>
      </c>
      <c r="H12" s="24"/>
      <c r="M12" s="34"/>
    </row>
    <row r="13" spans="1:8" s="25" customFormat="1" ht="12.75">
      <c r="A13" s="35" t="e">
        <f>TRUNC(A14/10)</f>
        <v>#REF!</v>
      </c>
      <c r="B13" s="24"/>
      <c r="H13" s="24"/>
    </row>
    <row r="14" spans="1:8" s="25" customFormat="1" ht="12.75">
      <c r="A14" s="35" t="e">
        <f>TRUNC(A15/10)</f>
        <v>#REF!</v>
      </c>
      <c r="B14" s="24" t="e">
        <f>TRUNC(RIGHT(A14))</f>
        <v>#REF!</v>
      </c>
      <c r="C14" s="25" t="e">
        <f>B14</f>
        <v>#REF!</v>
      </c>
      <c r="E14" s="36" t="e">
        <f>IF(B14=1,E42,IF(B14=2,G34,IF(B14=3,G35,IF(B14=4,G36,IF(B14=5,G37,IF(B14=6,G38,IF(B14=7,G39,IF(B14=8,G40,G41))))))))</f>
        <v>#REF!</v>
      </c>
      <c r="H14" s="24"/>
    </row>
    <row r="15" spans="1:8" s="25" customFormat="1" ht="12.75">
      <c r="A15" s="35" t="e">
        <f>TRUNC(A16/10)</f>
        <v>#REF!</v>
      </c>
      <c r="B15" s="24" t="e">
        <f>TRUNC(RIGHT(A15))</f>
        <v>#REF!</v>
      </c>
      <c r="C15" s="25" t="e">
        <f>IF(B15=1,"",B15)</f>
        <v>#REF!</v>
      </c>
      <c r="E15" s="37" t="e">
        <f>IF(OR(C15=0,B15=1),"",IF(B15=2,E34,IF(B15=3,E35,IF(B15=4,E36,IF(B15=5,E37,IF(B15=6,E38,IF(B15=7,E39,IF(B15=8,E40,E41))))))))</f>
        <v>#REF!</v>
      </c>
      <c r="H15" s="24"/>
    </row>
    <row r="16" spans="1:8" s="25" customFormat="1" ht="12.75">
      <c r="A16" s="35" t="e">
        <f>TRUNC(A18/10)</f>
        <v>#REF!</v>
      </c>
      <c r="B16" s="24" t="e">
        <f>TRUNC(RIGHT(A16))</f>
        <v>#REF!</v>
      </c>
      <c r="C16" s="25" t="e">
        <f>IF(B15=1,B16+10,IF(B16=0,0,B16))</f>
        <v>#REF!</v>
      </c>
      <c r="D16" s="25" t="e">
        <f>IF(AND(C16&gt;9,C16&lt;16),IF(C16=10,D33,IF(C16=11,D34,IF(C16=12,D35,IF(C16=13,D36,IF(C16=14,D37,IF(C16=15,D38,)))))),"")</f>
        <v>#REF!</v>
      </c>
      <c r="E16" s="37" t="e">
        <f>IF(B16=1,A33,IF(B16=2,A34,IF(B16=3,A35,IF(B16=4,A36,IF(B16=5,A37,IF(B16=6,A38,IF(B16=7,A39,IF(B16=8,A40,A41))))))))</f>
        <v>#REF!</v>
      </c>
      <c r="F16" s="25" t="e">
        <f>IF(AND(C16&gt;15,C16&lt;20),IF(C16=16,D39,IF(C16=17,D40,IF(C16=18,D41,IF(C16=19,D42,)))),"")</f>
        <v>#REF!</v>
      </c>
      <c r="H16" s="24"/>
    </row>
    <row r="17" spans="1:8" s="25" customFormat="1" ht="12.75">
      <c r="A17" s="35"/>
      <c r="B17" s="24"/>
      <c r="D17" s="24"/>
      <c r="E17" s="25" t="e">
        <f>B16+B15*10+B14*100</f>
        <v>#REF!</v>
      </c>
      <c r="F17" s="25" t="e">
        <f>IF(E17=0,"",IF(B15=1,"миллиардов ",IF(B16=1,"милиард ",IF(OR(B16=2,B16=3,B16=4),"миллиарда ","милиардов "))))</f>
        <v>#REF!</v>
      </c>
      <c r="H17" s="24"/>
    </row>
    <row r="18" spans="1:8" s="25" customFormat="1" ht="12.75">
      <c r="A18" s="35" t="e">
        <f>TRUNC(A19/10)</f>
        <v>#REF!</v>
      </c>
      <c r="B18" s="24" t="e">
        <f>TRUNC(RIGHT(A18))</f>
        <v>#REF!</v>
      </c>
      <c r="C18" s="25" t="e">
        <f>B18</f>
        <v>#REF!</v>
      </c>
      <c r="E18" s="36" t="e">
        <f>IF(B18=1,E42,IF(B18=2,G34,IF(B18=3,G35,IF(B18=4,G36,IF(B18=5,G37,IF(B18=6,G38,IF(B18=7,G39,IF(B18=8,G40,G41))))))))</f>
        <v>#REF!</v>
      </c>
      <c r="H18" s="24"/>
    </row>
    <row r="19" spans="1:6" ht="12.75">
      <c r="A19" s="35" t="e">
        <f>TRUNC(A20/10)</f>
        <v>#REF!</v>
      </c>
      <c r="B19" s="24" t="e">
        <f>TRUNC(RIGHT(A19))</f>
        <v>#REF!</v>
      </c>
      <c r="C19" s="25" t="e">
        <f>IF(B19=1,"",B19)</f>
        <v>#REF!</v>
      </c>
      <c r="D19" s="25"/>
      <c r="E19" s="37" t="e">
        <f>IF(OR(C19=0,B19=1),"",IF(B19=2,E34,IF(B19=3,E35,IF(B19=4,E36,IF(B19=5,E37,IF(B19=6,E38,IF(B19=7,E39,IF(B19=8,E40,E41))))))))</f>
        <v>#REF!</v>
      </c>
      <c r="F19" s="25"/>
    </row>
    <row r="20" spans="1:6" s="25" customFormat="1" ht="12.75">
      <c r="A20" s="35" t="e">
        <f>TRUNC(A22/10)</f>
        <v>#REF!</v>
      </c>
      <c r="B20" s="24" t="e">
        <f>TRUNC(RIGHT(A20))</f>
        <v>#REF!</v>
      </c>
      <c r="C20" s="25" t="e">
        <f>IF(B19=1,B20+10,IF(B20=0,0,B20))</f>
        <v>#REF!</v>
      </c>
      <c r="D20" s="25" t="e">
        <f>IF(AND(C20&gt;9,C20&lt;16),IF(C20=10,D33,IF(C20=11,D34,IF(C20=12,D35,IF(C20=13,D36,IF(C20=14,D37,IF(C20=15,D38,)))))),"")</f>
        <v>#REF!</v>
      </c>
      <c r="E20" s="37" t="e">
        <f>IF(B20=1,A33,IF(B20=2,A34,IF(B20=3,A35,IF(B20=4,A36,IF(B20=5,A37,IF(B20=6,A38,IF(B20=7,A39,IF(B20=8,A40,A41))))))))</f>
        <v>#REF!</v>
      </c>
      <c r="F20" s="25" t="e">
        <f>IF(AND(C20&gt;15,C20&lt;20),IF(C20=16,D39,IF(C20=17,D40,IF(C20=18,D41,IF(C20=19,D42,)))),"")</f>
        <v>#REF!</v>
      </c>
    </row>
    <row r="21" spans="1:6" s="25" customFormat="1" ht="12.75">
      <c r="A21" s="35"/>
      <c r="B21" s="24"/>
      <c r="E21" s="25" t="e">
        <f>B20+B19*10+B18*100</f>
        <v>#REF!</v>
      </c>
      <c r="F21" s="25" t="e">
        <f>IF(E21=0,"",IF(B19=1,"миллионов ",IF(B20=1,"миллион ",IF(OR(B20=2,B20=3,B20=4),"миллиона ","миллионов "))))</f>
        <v>#REF!</v>
      </c>
    </row>
    <row r="22" spans="1:9" s="25" customFormat="1" ht="12.75">
      <c r="A22" s="35" t="e">
        <f>TRUNC(A23/10)</f>
        <v>#REF!</v>
      </c>
      <c r="B22" s="24" t="e">
        <f>TRUNC(RIGHT(A22))</f>
        <v>#REF!</v>
      </c>
      <c r="C22" s="25" t="e">
        <f>B22</f>
        <v>#REF!</v>
      </c>
      <c r="E22" s="36" t="e">
        <f>IF(B22=1,E42,IF(B22=2,G34,IF(B22=3,G35,IF(B22=4,G36,IF(B22=5,G37,IF(B22=6,G38,IF(B22=7,G39,IF(B22=8,G40,G41))))))))</f>
        <v>#REF!</v>
      </c>
      <c r="I22" s="32"/>
    </row>
    <row r="23" spans="1:5" s="25" customFormat="1" ht="12.75">
      <c r="A23" s="35" t="e">
        <f>TRUNC(A24/10)</f>
        <v>#REF!</v>
      </c>
      <c r="B23" s="24" t="e">
        <f>TRUNC(RIGHT(A23))</f>
        <v>#REF!</v>
      </c>
      <c r="C23" s="25" t="e">
        <f>IF(B23=1,"",B23)</f>
        <v>#REF!</v>
      </c>
      <c r="E23" s="37" t="e">
        <f>IF(OR(C23=0,B23=1),"",IF(B23=2,E34,IF(B23=3,E35,IF(B23=4,E36,IF(B23=5,E37,IF(B23=6,E38,IF(B23=7,E39,IF(B23=8,E40,E41))))))))</f>
        <v>#REF!</v>
      </c>
    </row>
    <row r="24" spans="1:6" s="25" customFormat="1" ht="12.75">
      <c r="A24" s="35" t="e">
        <f>TRUNC(A26/10)</f>
        <v>#REF!</v>
      </c>
      <c r="B24" s="24" t="e">
        <f>TRUNC(RIGHT(A24))</f>
        <v>#REF!</v>
      </c>
      <c r="C24" s="25" t="e">
        <f>IF(B23=1,B24+10,IF(B24=0,0,B24))</f>
        <v>#REF!</v>
      </c>
      <c r="D24" s="25" t="e">
        <f>IF(AND(C24&gt;9,C24&lt;16),IF(C24=10,D33,IF(C24=11,D34,IF(C24=12,D35,IF(C24=13,D36,IF(C24=14,D37,IF(C24=15,D38,)))))),"")</f>
        <v>#REF!</v>
      </c>
      <c r="E24" s="37" t="e">
        <f>IF(B24=1,B33,IF(B24=2,B34,IF(B24=3,A35,IF(B24=4,A36,IF(B24=5,A37,IF(B24=6,A38,IF(B24=7,A39,IF(B24=8,A40,A41))))))))</f>
        <v>#REF!</v>
      </c>
      <c r="F24" s="25" t="e">
        <f>IF(AND(C24&gt;15,C24&lt;20),IF(C24=16,D39,IF(C24=17,D40,IF(C24=18,D41,IF(C24=19,D42,)))),"")</f>
        <v>#REF!</v>
      </c>
    </row>
    <row r="25" spans="1:6" s="25" customFormat="1" ht="12.75">
      <c r="A25" s="35"/>
      <c r="B25" s="24"/>
      <c r="E25" s="37" t="e">
        <f>B22*100+B23*10+B24</f>
        <v>#REF!</v>
      </c>
      <c r="F25" s="25" t="e">
        <f>IF(E25=0,"",IF(B23=1,"тысяч ",IF(B24=1,"тысяча ",IF(OR(B24=2,B24=3,B24=4),"тысячи ","тысяч "))))</f>
        <v>#REF!</v>
      </c>
    </row>
    <row r="26" spans="1:5" s="25" customFormat="1" ht="12.75">
      <c r="A26" s="35" t="e">
        <f>TRUNC(A27/10)</f>
        <v>#REF!</v>
      </c>
      <c r="B26" s="24" t="e">
        <f>TRUNC(RIGHT(A26))</f>
        <v>#REF!</v>
      </c>
      <c r="C26" s="25" t="e">
        <f>B26</f>
        <v>#REF!</v>
      </c>
      <c r="E26" s="36" t="e">
        <f>IF(B26=1,E42,IF(B26=2,G34,IF(B26=3,G35,IF(B26=4,G36,IF(B26=5,G37,IF(B26=6,G38,IF(B26=7,G39,IF(B26=8,G40,G41))))))))</f>
        <v>#REF!</v>
      </c>
    </row>
    <row r="27" spans="1:7" s="25" customFormat="1" ht="12.75">
      <c r="A27" s="35" t="e">
        <f>TRUNC(A28/10)</f>
        <v>#REF!</v>
      </c>
      <c r="B27" s="38" t="e">
        <f>TRUNC(RIGHT(A27))</f>
        <v>#REF!</v>
      </c>
      <c r="C27" s="25" t="e">
        <f>IF(B27=1,"",B27)</f>
        <v>#REF!</v>
      </c>
      <c r="E27" s="37" t="e">
        <f>IF(OR(C27=0,B27=1),"",IF(C27=2,E34,IF(C27=3,E35,IF(C27=4,E36,IF(C27=5,E37,IF(C27=6,E38,IF(C27=7,E39,IF(C27=8,E40,E41))))))))</f>
        <v>#REF!</v>
      </c>
      <c r="G27" s="24"/>
    </row>
    <row r="28" spans="1:7" s="25" customFormat="1" ht="12.75">
      <c r="A28" s="35" t="e">
        <f>E12</f>
        <v>#REF!</v>
      </c>
      <c r="B28" s="24" t="e">
        <f>TRUNC(RIGHT(A28))</f>
        <v>#REF!</v>
      </c>
      <c r="C28" s="25" t="e">
        <f>IF(B27=1,B28+10,IF(B28=0,0,B28))</f>
        <v>#REF!</v>
      </c>
      <c r="D28" s="25" t="e">
        <f>IF(AND(C28&gt;9,C28&lt;16),IF(C28=10,D33,IF(C28=11,D34,IF(C28=12,D35,IF(C28=13,D36,IF(C28=14,D37,IF(C28=15,D38,)))))),"")</f>
        <v>#REF!</v>
      </c>
      <c r="E28" s="37" t="e">
        <f>IF(B28=1,A33,IF(B28=2,A34,IF(B28=3,A35,IF(B28=4,A36,IF(B28=5,A37,IF(B28=6,A38,IF(B28=7,A39,IF(B28=8,A40,A41))))))))</f>
        <v>#REF!</v>
      </c>
      <c r="F28" s="25" t="e">
        <f>IF(AND(C28&gt;15,C28&lt;20),IF(C28=16,D39,IF(C28=17,D40,IF(C28=18,D41,IF(C28=19,D42,)))),"")</f>
        <v>#REF!</v>
      </c>
      <c r="G28" s="24"/>
    </row>
    <row r="29" spans="1:7" s="25" customFormat="1" ht="12.75">
      <c r="A29" s="31"/>
      <c r="B29" s="38"/>
      <c r="C29" s="24"/>
      <c r="E29" s="37" t="e">
        <f>B26*100+B27*10+B28</f>
        <v>#REF!</v>
      </c>
      <c r="F29" s="25" t="e">
        <f>IF(E29+E25+E21+E17=0,"ноль рублей ",IF(C28=1,"рубль ",IF(OR(C28=2,C28=3,C28=4),"рубля ","рублей ")))</f>
        <v>#REF!</v>
      </c>
      <c r="G29" s="24"/>
    </row>
    <row r="30" spans="1:8" s="25" customFormat="1" ht="12.75">
      <c r="A30" s="39" t="e">
        <f>ROUND(100*(E1-E12),0)</f>
        <v>#REF!</v>
      </c>
      <c r="C30" s="24" t="e">
        <f>TRUNC(A30/10)</f>
        <v>#REF!</v>
      </c>
      <c r="E30" s="37" t="e">
        <f>IF(OR(C30=1,C30=0),"",IF(C30=2,E34,IF(C30=3,E35,IF(C30=4,E36,IF(C30=5,E37,IF(C30=6,E38,IF(C30=7,E39,IF(C30=8,E40,E41))))))))</f>
        <v>#REF!</v>
      </c>
      <c r="H30" s="24"/>
    </row>
    <row r="31" spans="3:8" s="25" customFormat="1" ht="12.75">
      <c r="C31" s="24" t="e">
        <f>TRUNC(A30-C30*10)</f>
        <v>#REF!</v>
      </c>
      <c r="E31" s="37" t="e">
        <f>IF(C31=1,B33,IF(C31=2,B34,IF(C31=3,A35,IF(C31=4,A36,IF(C31=5,A37,IF(C31=6,A38,IF(C31=7,A39,IF(C31=8,A40,A41))))))))</f>
        <v>#REF!</v>
      </c>
      <c r="H31" s="24"/>
    </row>
    <row r="32" s="25" customFormat="1" ht="12.75">
      <c r="H32" s="24"/>
    </row>
    <row r="33" spans="1:8" s="25" customFormat="1" ht="12.75">
      <c r="A33" s="25" t="s">
        <v>8</v>
      </c>
      <c r="B33" s="25" t="s">
        <v>9</v>
      </c>
      <c r="D33" s="25" t="s">
        <v>10</v>
      </c>
      <c r="H33" s="24"/>
    </row>
    <row r="34" spans="1:7" s="25" customFormat="1" ht="12.75">
      <c r="A34" s="25" t="s">
        <v>11</v>
      </c>
      <c r="B34" s="25" t="s">
        <v>12</v>
      </c>
      <c r="D34" s="25" t="s">
        <v>13</v>
      </c>
      <c r="E34" s="25" t="s">
        <v>14</v>
      </c>
      <c r="G34" s="25" t="s">
        <v>15</v>
      </c>
    </row>
    <row r="35" spans="1:7" s="25" customFormat="1" ht="12.75">
      <c r="A35" s="25" t="s">
        <v>16</v>
      </c>
      <c r="D35" s="25" t="s">
        <v>17</v>
      </c>
      <c r="E35" s="25" t="s">
        <v>18</v>
      </c>
      <c r="G35" s="25" t="s">
        <v>19</v>
      </c>
    </row>
    <row r="36" spans="1:7" s="25" customFormat="1" ht="12.75">
      <c r="A36" s="25" t="s">
        <v>20</v>
      </c>
      <c r="D36" s="25" t="s">
        <v>21</v>
      </c>
      <c r="E36" s="25" t="s">
        <v>22</v>
      </c>
      <c r="G36" s="25" t="s">
        <v>23</v>
      </c>
    </row>
    <row r="37" spans="1:7" s="25" customFormat="1" ht="12.75">
      <c r="A37" s="25" t="s">
        <v>24</v>
      </c>
      <c r="D37" s="25" t="s">
        <v>25</v>
      </c>
      <c r="E37" s="25" t="s">
        <v>26</v>
      </c>
      <c r="G37" s="25" t="s">
        <v>27</v>
      </c>
    </row>
    <row r="38" spans="1:7" s="25" customFormat="1" ht="12.75">
      <c r="A38" s="25" t="s">
        <v>28</v>
      </c>
      <c r="D38" s="25" t="s">
        <v>29</v>
      </c>
      <c r="E38" s="25" t="s">
        <v>30</v>
      </c>
      <c r="G38" s="25" t="s">
        <v>31</v>
      </c>
    </row>
    <row r="39" spans="1:7" s="25" customFormat="1" ht="12.75">
      <c r="A39" s="25" t="s">
        <v>32</v>
      </c>
      <c r="D39" s="25" t="s">
        <v>33</v>
      </c>
      <c r="E39" s="25" t="s">
        <v>34</v>
      </c>
      <c r="G39" s="25" t="s">
        <v>35</v>
      </c>
    </row>
    <row r="40" spans="1:7" s="25" customFormat="1" ht="12.75">
      <c r="A40" s="40" t="s">
        <v>36</v>
      </c>
      <c r="D40" s="25" t="s">
        <v>37</v>
      </c>
      <c r="E40" s="25" t="s">
        <v>38</v>
      </c>
      <c r="G40" s="25" t="s">
        <v>39</v>
      </c>
    </row>
    <row r="41" spans="1:7" s="25" customFormat="1" ht="12.75">
      <c r="A41" s="25" t="s">
        <v>40</v>
      </c>
      <c r="D41" s="25" t="s">
        <v>41</v>
      </c>
      <c r="E41" s="25" t="s">
        <v>42</v>
      </c>
      <c r="G41" s="25" t="s">
        <v>43</v>
      </c>
    </row>
    <row r="42" spans="4:8" s="25" customFormat="1" ht="12.75">
      <c r="D42" s="25" t="s">
        <v>44</v>
      </c>
      <c r="E42" s="25" t="s">
        <v>45</v>
      </c>
      <c r="H42" s="24"/>
    </row>
    <row r="43" s="25" customFormat="1" ht="12.75">
      <c r="H43" s="24"/>
    </row>
    <row r="44" s="25" customFormat="1" ht="12.75">
      <c r="H44" s="24"/>
    </row>
    <row r="45" spans="1:9" s="25" customFormat="1" ht="15.75">
      <c r="A45" s="9"/>
      <c r="B45" s="10"/>
      <c r="C45" s="10"/>
      <c r="D45" s="10"/>
      <c r="E45" s="11" t="e">
        <f>#REF!</f>
        <v>#REF!</v>
      </c>
      <c r="F45" s="9"/>
      <c r="G45" s="9"/>
      <c r="H45" s="12"/>
      <c r="I45" s="9"/>
    </row>
    <row r="46" spans="1:9" s="25" customFormat="1" ht="15.75">
      <c r="A46" s="13" t="s">
        <v>2</v>
      </c>
      <c r="B46" s="14" t="e">
        <f>SUBSTITUTE(B48,F52,F53,1)</f>
        <v>#REF!</v>
      </c>
      <c r="C46" s="9"/>
      <c r="D46" s="9"/>
      <c r="E46" s="15"/>
      <c r="F46" s="9"/>
      <c r="G46" s="9"/>
      <c r="H46" s="16"/>
      <c r="I46" s="17"/>
    </row>
    <row r="47" spans="1:9" s="25" customFormat="1" ht="12.75">
      <c r="A47" s="13" t="s">
        <v>4</v>
      </c>
      <c r="B47" s="20" t="e">
        <f>SUBSTITUTE(B49,F52,F53,1)</f>
        <v>#REF!</v>
      </c>
      <c r="C47" s="9"/>
      <c r="D47" s="9"/>
      <c r="E47" s="9"/>
      <c r="F47" s="9"/>
      <c r="G47" s="9"/>
      <c r="H47" s="16"/>
      <c r="I47" s="16"/>
    </row>
    <row r="48" spans="1:9" s="25" customFormat="1" ht="12.75">
      <c r="A48" s="22" t="s">
        <v>5</v>
      </c>
      <c r="B48" s="20" t="e">
        <f>CONCATENATE(A51,A52,A53,A54)</f>
        <v>#REF!</v>
      </c>
      <c r="C48" s="9"/>
      <c r="D48" s="9"/>
      <c r="E48" s="9"/>
      <c r="F48" s="9"/>
      <c r="G48" s="9"/>
      <c r="H48" s="23"/>
      <c r="I48" s="9"/>
    </row>
    <row r="49" spans="1:9" ht="12.75">
      <c r="A49" s="22" t="s">
        <v>6</v>
      </c>
      <c r="B49" s="20" t="e">
        <f>CONCATENATE(A51,A52,A53,A54,A55,B51,B52,C52)</f>
        <v>#REF!</v>
      </c>
      <c r="F49" s="20"/>
      <c r="G49" s="20"/>
      <c r="H49" s="24"/>
      <c r="I49" s="24"/>
    </row>
    <row r="50" spans="4:9" ht="12.75">
      <c r="D50" s="23"/>
      <c r="H50" s="24"/>
      <c r="I50" s="24"/>
    </row>
    <row r="51" spans="1:9" ht="12.75">
      <c r="A51" s="25" t="e">
        <f>CONCATENATE(IF(B58=0,"",E58),IF(B59=0,"",IF(C60&lt;20,IF(C60&lt;16,IF(C60&lt;10,E59,D60),F60),E59)),IF(B60=0,"",IF(NOT(B59=1),E60,"")),F61)</f>
        <v>#REF!</v>
      </c>
      <c r="D51" s="23"/>
      <c r="F51" s="26" t="e">
        <f>CODE(B49)</f>
        <v>#REF!</v>
      </c>
      <c r="G51" s="25"/>
      <c r="H51" s="24"/>
      <c r="I51" s="24"/>
    </row>
    <row r="52" spans="1:9" ht="12.75">
      <c r="A52" s="25" t="e">
        <f>CONCATENATE(IF(B62=0,"",E62),IF(B63=0,"",IF(C64&lt;20,IF(C64&lt;16,IF(C64&lt;10,E63,D64),F64),E63)),IF(B64=0,"",IF(NOT(B63=1),E64,"")),F65)</f>
        <v>#REF!</v>
      </c>
      <c r="B52" s="27"/>
      <c r="D52" s="28"/>
      <c r="F52" s="26" t="e">
        <f>CHAR(F51)</f>
        <v>#REF!</v>
      </c>
      <c r="G52" s="25"/>
      <c r="H52" s="24"/>
      <c r="I52" s="24"/>
    </row>
    <row r="53" spans="1:9" ht="12.75">
      <c r="A53" s="25" t="e">
        <f>CONCATENATE(IF(B66=0,"",E66),IF(B67=0,"",IF(C68&lt;20,IF(C68&lt;16,IF(C68&lt;10,E67,D68),F68),E67)),IF(B68=0,"",IF(NOT(B67=1),E68,"")),F69)</f>
        <v>#REF!</v>
      </c>
      <c r="B53" s="25"/>
      <c r="C53" s="25"/>
      <c r="D53" s="24"/>
      <c r="E53" s="30"/>
      <c r="F53" s="26" t="e">
        <f>PROPER(F52)</f>
        <v>#REF!</v>
      </c>
      <c r="G53" s="25"/>
      <c r="H53" s="24"/>
      <c r="I53" s="24"/>
    </row>
    <row r="54" spans="1:9" ht="12.75">
      <c r="A54" s="25" t="e">
        <f>CONCATENATE(IF(B70=0,"",E70),IF(B71=0,"",IF(C72&lt;20,IF(C72&lt;16,IF(C72&lt;10,E71,D72),F72),E71)),IF(B72=0,"",IF(NOT(B71=1),E72,"")),F73)</f>
        <v>#REF!</v>
      </c>
      <c r="B54" s="25"/>
      <c r="C54" s="25"/>
      <c r="D54" s="24"/>
      <c r="E54" s="30"/>
      <c r="F54" s="25"/>
      <c r="G54" s="25"/>
      <c r="H54" s="24"/>
      <c r="I54" s="24"/>
    </row>
    <row r="55" spans="1:9" ht="12.75">
      <c r="A55" s="31"/>
      <c r="B55" s="25"/>
      <c r="C55" s="25"/>
      <c r="D55" s="24"/>
      <c r="E55" s="30"/>
      <c r="F55" s="25"/>
      <c r="G55" s="25"/>
      <c r="H55" s="25"/>
      <c r="I55" s="25"/>
    </row>
    <row r="56" spans="1:9" ht="12.75">
      <c r="A56" s="31"/>
      <c r="B56" s="25"/>
      <c r="C56" s="25"/>
      <c r="D56" s="25"/>
      <c r="E56" s="33" t="e">
        <f>TRUNC(E45)</f>
        <v>#REF!</v>
      </c>
      <c r="F56" s="25" t="s">
        <v>7</v>
      </c>
      <c r="G56" s="25"/>
      <c r="H56" s="24"/>
      <c r="I56" s="25"/>
    </row>
    <row r="57" spans="1:9" ht="12.75">
      <c r="A57" s="35" t="e">
        <f>TRUNC(A58/10)</f>
        <v>#REF!</v>
      </c>
      <c r="B57" s="24"/>
      <c r="C57" s="25"/>
      <c r="D57" s="25"/>
      <c r="E57" s="25"/>
      <c r="F57" s="25"/>
      <c r="G57" s="25"/>
      <c r="H57" s="24"/>
      <c r="I57" s="25"/>
    </row>
    <row r="58" spans="1:9" ht="12.75">
      <c r="A58" s="35" t="e">
        <f>TRUNC(A59/10)</f>
        <v>#REF!</v>
      </c>
      <c r="B58" s="24" t="e">
        <f>TRUNC(RIGHT(A58))</f>
        <v>#REF!</v>
      </c>
      <c r="C58" s="25" t="e">
        <f>B58</f>
        <v>#REF!</v>
      </c>
      <c r="D58" s="25"/>
      <c r="E58" s="36" t="e">
        <f>IF(B58=1,E86,IF(B58=2,G78,IF(B58=3,G79,IF(B58=4,G80,IF(B58=5,G81,IF(B58=6,G82,IF(B58=7,G83,IF(B58=8,G84,G85))))))))</f>
        <v>#REF!</v>
      </c>
      <c r="F58" s="25"/>
      <c r="G58" s="25"/>
      <c r="H58" s="24"/>
      <c r="I58" s="25"/>
    </row>
    <row r="59" spans="1:9" ht="12.75">
      <c r="A59" s="35" t="e">
        <f>TRUNC(A60/10)</f>
        <v>#REF!</v>
      </c>
      <c r="B59" s="24" t="e">
        <f>TRUNC(RIGHT(A59))</f>
        <v>#REF!</v>
      </c>
      <c r="C59" s="25" t="e">
        <f>IF(B59=1,"",B59)</f>
        <v>#REF!</v>
      </c>
      <c r="D59" s="25"/>
      <c r="E59" s="37" t="e">
        <f>IF(OR(C59=0,B59=1),"",IF(B59=2,E78,IF(B59=3,E79,IF(B59=4,E80,IF(B59=5,E81,IF(B59=6,E82,IF(B59=7,E83,IF(B59=8,E84,E85))))))))</f>
        <v>#REF!</v>
      </c>
      <c r="F59" s="25"/>
      <c r="G59" s="25"/>
      <c r="H59" s="24"/>
      <c r="I59" s="25"/>
    </row>
    <row r="60" spans="1:9" ht="12.75">
      <c r="A60" s="35" t="e">
        <f>TRUNC(A62/10)</f>
        <v>#REF!</v>
      </c>
      <c r="B60" s="24" t="e">
        <f>TRUNC(RIGHT(A60))</f>
        <v>#REF!</v>
      </c>
      <c r="C60" s="25" t="e">
        <f>IF(B59=1,B60+10,IF(B60=0,0,B60))</f>
        <v>#REF!</v>
      </c>
      <c r="D60" s="25" t="e">
        <f>IF(AND(C60&gt;9,C60&lt;16),IF(C60=10,D77,IF(C60=11,D78,IF(C60=12,D79,IF(C60=13,D80,IF(C60=14,D81,IF(C60=15,D82,)))))),"")</f>
        <v>#REF!</v>
      </c>
      <c r="E60" s="37" t="e">
        <f>IF(B60=1,A77,IF(B60=2,A78,IF(B60=3,A79,IF(B60=4,A80,IF(B60=5,A81,IF(B60=6,A82,IF(B60=7,A83,IF(B60=8,A84,A85))))))))</f>
        <v>#REF!</v>
      </c>
      <c r="F60" s="25" t="e">
        <f>IF(AND(C60&gt;15,C60&lt;20),IF(C60=16,D83,IF(C60=17,D84,IF(C60=18,D85,IF(C60=19,D86,)))),"")</f>
        <v>#REF!</v>
      </c>
      <c r="G60" s="25"/>
      <c r="H60" s="24"/>
      <c r="I60" s="25"/>
    </row>
    <row r="61" spans="1:9" ht="12.75">
      <c r="A61" s="35"/>
      <c r="B61" s="24"/>
      <c r="C61" s="25"/>
      <c r="D61" s="24"/>
      <c r="E61" s="25" t="e">
        <f>B60+B59*10+B58*100</f>
        <v>#REF!</v>
      </c>
      <c r="F61" s="25" t="e">
        <f>IF(E61=0,"",IF(B59=1,"миллиардов ",IF(B60=1,"милиард ",IF(OR(B60=2,B60=3,B60=4),"миллиарда ","милиардов "))))</f>
        <v>#REF!</v>
      </c>
      <c r="G61" s="25"/>
      <c r="H61" s="24"/>
      <c r="I61" s="25"/>
    </row>
    <row r="62" spans="1:9" ht="12.75">
      <c r="A62" s="35" t="e">
        <f>TRUNC(A63/10)</f>
        <v>#REF!</v>
      </c>
      <c r="B62" s="24" t="e">
        <f>TRUNC(RIGHT(A62))</f>
        <v>#REF!</v>
      </c>
      <c r="C62" s="25" t="e">
        <f>B62</f>
        <v>#REF!</v>
      </c>
      <c r="D62" s="25"/>
      <c r="E62" s="36" t="e">
        <f>IF(B62=1,E86,IF(B62=2,G78,IF(B62=3,G79,IF(B62=4,G80,IF(B62=5,G81,IF(B62=6,G82,IF(B62=7,G83,IF(B62=8,G84,G85))))))))</f>
        <v>#REF!</v>
      </c>
      <c r="F62" s="25"/>
      <c r="G62" s="25"/>
      <c r="H62" s="24"/>
      <c r="I62" s="25"/>
    </row>
    <row r="63" spans="1:6" ht="12.75">
      <c r="A63" s="35" t="e">
        <f>TRUNC(A64/10)</f>
        <v>#REF!</v>
      </c>
      <c r="B63" s="24" t="e">
        <f>TRUNC(RIGHT(A63))</f>
        <v>#REF!</v>
      </c>
      <c r="C63" s="25" t="e">
        <f>IF(B63=1,"",B63)</f>
        <v>#REF!</v>
      </c>
      <c r="D63" s="25"/>
      <c r="E63" s="37" t="e">
        <f>IF(OR(C63=0,B63=1),"",IF(B63=2,E78,IF(B63=3,E79,IF(B63=4,E80,IF(B63=5,E81,IF(B63=6,E82,IF(B63=7,E83,IF(B63=8,E84,E85))))))))</f>
        <v>#REF!</v>
      </c>
      <c r="F63" s="25"/>
    </row>
    <row r="64" spans="1:9" ht="12.75">
      <c r="A64" s="35" t="e">
        <f>TRUNC(A66/10)</f>
        <v>#REF!</v>
      </c>
      <c r="B64" s="24" t="e">
        <f>TRUNC(RIGHT(A64))</f>
        <v>#REF!</v>
      </c>
      <c r="C64" s="25" t="e">
        <f>IF(B63=1,B64+10,IF(B64=0,0,B64))</f>
        <v>#REF!</v>
      </c>
      <c r="D64" s="25" t="e">
        <f>IF(AND(C64&gt;9,C64&lt;16),IF(C64=10,D77,IF(C64=11,D78,IF(C64=12,D79,IF(C64=13,D80,IF(C64=14,D81,IF(C64=15,D82,)))))),"")</f>
        <v>#REF!</v>
      </c>
      <c r="E64" s="37" t="e">
        <f>IF(B64=1,A77,IF(B64=2,A78,IF(B64=3,A79,IF(B64=4,A80,IF(B64=5,A81,IF(B64=6,A82,IF(B64=7,A83,IF(B64=8,A84,A85))))))))</f>
        <v>#REF!</v>
      </c>
      <c r="F64" s="25" t="e">
        <f>IF(AND(C64&gt;15,C64&lt;20),IF(C64=16,D83,IF(C64=17,D84,IF(C64=18,D85,IF(C64=19,D86,)))),"")</f>
        <v>#REF!</v>
      </c>
      <c r="G64" s="25"/>
      <c r="H64" s="25"/>
      <c r="I64" s="25"/>
    </row>
    <row r="65" spans="1:9" ht="12.75">
      <c r="A65" s="35"/>
      <c r="B65" s="24"/>
      <c r="C65" s="25"/>
      <c r="D65" s="25"/>
      <c r="E65" s="25" t="e">
        <f>B64+B63*10+B62*100</f>
        <v>#REF!</v>
      </c>
      <c r="F65" s="25" t="e">
        <f>IF(E65=0,"",IF(B63=1,"миллионов ",IF(B64=1,"миллион ",IF(OR(B64=2,B64=3,B64=4),"миллиона ","миллионов "))))</f>
        <v>#REF!</v>
      </c>
      <c r="G65" s="25"/>
      <c r="H65" s="25"/>
      <c r="I65" s="25"/>
    </row>
    <row r="66" spans="1:9" ht="12.75">
      <c r="A66" s="35" t="e">
        <f>TRUNC(A67/10)</f>
        <v>#REF!</v>
      </c>
      <c r="B66" s="24" t="e">
        <f>TRUNC(RIGHT(A66))</f>
        <v>#REF!</v>
      </c>
      <c r="C66" s="25" t="e">
        <f>B66</f>
        <v>#REF!</v>
      </c>
      <c r="D66" s="25"/>
      <c r="E66" s="36" t="e">
        <f>IF(B66=1,E86,IF(B66=2,G78,IF(B66=3,G79,IF(B66=4,G80,IF(B66=5,G81,IF(B66=6,G82,IF(B66=7,G83,IF(B66=8,G84,G85))))))))</f>
        <v>#REF!</v>
      </c>
      <c r="F66" s="25"/>
      <c r="G66" s="25"/>
      <c r="H66" s="25"/>
      <c r="I66" s="32"/>
    </row>
    <row r="67" spans="1:9" ht="12.75">
      <c r="A67" s="35" t="e">
        <f>TRUNC(A68/10)</f>
        <v>#REF!</v>
      </c>
      <c r="B67" s="24" t="e">
        <f>TRUNC(RIGHT(A67))</f>
        <v>#REF!</v>
      </c>
      <c r="C67" s="25" t="e">
        <f>IF(B67=1,"",B67)</f>
        <v>#REF!</v>
      </c>
      <c r="D67" s="25"/>
      <c r="E67" s="37" t="e">
        <f>IF(OR(C67=0,B67=1),"",IF(B67=2,E78,IF(B67=3,E79,IF(B67=4,E80,IF(B67=5,E81,IF(B67=6,E82,IF(B67=7,E83,IF(B67=8,E84,E85))))))))</f>
        <v>#REF!</v>
      </c>
      <c r="F67" s="25"/>
      <c r="G67" s="25"/>
      <c r="H67" s="25"/>
      <c r="I67" s="25"/>
    </row>
    <row r="68" spans="1:9" ht="12.75">
      <c r="A68" s="35" t="e">
        <f>TRUNC(A70/10)</f>
        <v>#REF!</v>
      </c>
      <c r="B68" s="24" t="e">
        <f>TRUNC(RIGHT(A68))</f>
        <v>#REF!</v>
      </c>
      <c r="C68" s="25" t="e">
        <f>IF(B67=1,B68+10,IF(B68=0,0,B68))</f>
        <v>#REF!</v>
      </c>
      <c r="D68" s="25" t="e">
        <f>IF(AND(C68&gt;9,C68&lt;16),IF(C68=10,D77,IF(C68=11,D78,IF(C68=12,D79,IF(C68=13,D80,IF(C68=14,D81,IF(C68=15,D82,)))))),"")</f>
        <v>#REF!</v>
      </c>
      <c r="E68" s="37" t="e">
        <f>IF(B68=1,B77,IF(B68=2,B78,IF(B68=3,A79,IF(B68=4,A80,IF(B68=5,A81,IF(B68=6,A82,IF(B68=7,A83,IF(B68=8,A84,A85))))))))</f>
        <v>#REF!</v>
      </c>
      <c r="F68" s="25" t="e">
        <f>IF(AND(C68&gt;15,C68&lt;20),IF(C68=16,D83,IF(C68=17,D84,IF(C68=18,D85,IF(C68=19,D86,)))),"")</f>
        <v>#REF!</v>
      </c>
      <c r="G68" s="25"/>
      <c r="H68" s="25"/>
      <c r="I68" s="25"/>
    </row>
    <row r="69" spans="1:9" ht="12.75">
      <c r="A69" s="35"/>
      <c r="B69" s="24"/>
      <c r="C69" s="25"/>
      <c r="D69" s="25"/>
      <c r="E69" s="37" t="e">
        <f>B66*100+B67*10+B68</f>
        <v>#REF!</v>
      </c>
      <c r="F69" s="25" t="e">
        <f>IF(E69=0,"",IF(B67=1,"тысяч ",IF(B68=1,"тысяча ",IF(OR(B68=2,B68=3,B68=4),"тысячи ","тысяч "))))</f>
        <v>#REF!</v>
      </c>
      <c r="G69" s="25"/>
      <c r="H69" s="25"/>
      <c r="I69" s="25"/>
    </row>
    <row r="70" spans="1:9" ht="12.75">
      <c r="A70" s="35" t="e">
        <f>TRUNC(A71/10)</f>
        <v>#REF!</v>
      </c>
      <c r="B70" s="24" t="e">
        <f>TRUNC(RIGHT(A70))</f>
        <v>#REF!</v>
      </c>
      <c r="C70" s="25" t="e">
        <f>B70</f>
        <v>#REF!</v>
      </c>
      <c r="D70" s="25"/>
      <c r="E70" s="36" t="e">
        <f>IF(B70=1,E86,IF(B70=2,G78,IF(B70=3,G79,IF(B70=4,G80,IF(B70=5,G81,IF(B70=6,G82,IF(B70=7,G83,IF(B70=8,G84,G85))))))))</f>
        <v>#REF!</v>
      </c>
      <c r="F70" s="25"/>
      <c r="G70" s="25"/>
      <c r="H70" s="25"/>
      <c r="I70" s="25"/>
    </row>
    <row r="71" spans="1:9" ht="12.75">
      <c r="A71" s="35" t="e">
        <f>TRUNC(A72/10)</f>
        <v>#REF!</v>
      </c>
      <c r="B71" s="38" t="e">
        <f>TRUNC(RIGHT(A71))</f>
        <v>#REF!</v>
      </c>
      <c r="C71" s="25" t="e">
        <f>IF(B71=1,"",B71)</f>
        <v>#REF!</v>
      </c>
      <c r="D71" s="25"/>
      <c r="E71" s="37" t="e">
        <f>IF(OR(C71=0,B71=1),"",IF(C71=2,E78,IF(C71=3,E79,IF(C71=4,E80,IF(C71=5,E81,IF(C71=6,E82,IF(C71=7,E83,IF(C71=8,E84,E85))))))))</f>
        <v>#REF!</v>
      </c>
      <c r="F71" s="25"/>
      <c r="G71" s="24"/>
      <c r="H71" s="25"/>
      <c r="I71" s="25"/>
    </row>
    <row r="72" spans="1:9" ht="12.75">
      <c r="A72" s="35" t="e">
        <f>E56</f>
        <v>#REF!</v>
      </c>
      <c r="B72" s="24" t="e">
        <f>TRUNC(RIGHT(A72))</f>
        <v>#REF!</v>
      </c>
      <c r="C72" s="25" t="e">
        <f>IF(B71=1,B72+10,IF(B72=0,0,B72))</f>
        <v>#REF!</v>
      </c>
      <c r="D72" s="25" t="e">
        <f>IF(AND(C72&gt;9,C72&lt;16),IF(C72=10,D77,IF(C72=11,D78,IF(C72=12,D79,IF(C72=13,D80,IF(C72=14,D81,IF(C72=15,D82,)))))),"")</f>
        <v>#REF!</v>
      </c>
      <c r="E72" s="37" t="e">
        <f>IF(B72=1,A77,IF(B72=2,A78,IF(B72=3,A79,IF(B72=4,A80,IF(B72=5,A81,IF(B72=6,A82,IF(B72=7,A83,IF(B72=8,A84,A85))))))))</f>
        <v>#REF!</v>
      </c>
      <c r="F72" s="25" t="e">
        <f>IF(AND(C72&gt;15,C72&lt;20),IF(C72=16,D83,IF(C72=17,D84,IF(C72=18,D85,IF(C72=19,D86,)))),"")</f>
        <v>#REF!</v>
      </c>
      <c r="G72" s="24"/>
      <c r="H72" s="25"/>
      <c r="I72" s="25"/>
    </row>
    <row r="73" spans="1:9" ht="12.75">
      <c r="A73" s="31"/>
      <c r="B73" s="38"/>
      <c r="C73" s="24"/>
      <c r="D73" s="25"/>
      <c r="E73" s="37" t="e">
        <f>B70*100+B71*10+B72</f>
        <v>#REF!</v>
      </c>
      <c r="F73" s="25" t="e">
        <f>IF(E73+E69+E65+E61=0,"ноль рублей ",IF(C72=1,"рубль ",IF(OR(C72=2,C72=3,C72=4),"рубля ","рублей ")))</f>
        <v>#REF!</v>
      </c>
      <c r="G73" s="24"/>
      <c r="H73" s="25"/>
      <c r="I73" s="25"/>
    </row>
    <row r="74" spans="1:9" ht="12.75">
      <c r="A74" s="39" t="e">
        <f>ROUND(100*(E45-E56),0)</f>
        <v>#REF!</v>
      </c>
      <c r="B74" s="25"/>
      <c r="C74" s="24" t="e">
        <f>TRUNC(A74/10)</f>
        <v>#REF!</v>
      </c>
      <c r="D74" s="25"/>
      <c r="E74" s="37" t="e">
        <f>IF(OR(C74=1,C74=0),"",IF(C74=2,E78,IF(C74=3,E79,IF(C74=4,E80,IF(C74=5,E81,IF(C74=6,E82,IF(C74=7,E83,IF(C74=8,E84,E85))))))))</f>
        <v>#REF!</v>
      </c>
      <c r="F74" s="25"/>
      <c r="G74" s="25"/>
      <c r="H74" s="24"/>
      <c r="I74" s="25"/>
    </row>
    <row r="75" spans="1:9" ht="12.75">
      <c r="A75" s="25"/>
      <c r="B75" s="25"/>
      <c r="C75" s="24" t="e">
        <f>TRUNC(A74-C74*10)</f>
        <v>#REF!</v>
      </c>
      <c r="D75" s="25"/>
      <c r="E75" s="37" t="e">
        <f>IF(C75=1,B77,IF(C75=2,B78,IF(C75=3,A79,IF(C75=4,A80,IF(C75=5,A81,IF(C75=6,A82,IF(C75=7,A83,IF(C75=8,A84,A85))))))))</f>
        <v>#REF!</v>
      </c>
      <c r="F75" s="25"/>
      <c r="G75" s="25"/>
      <c r="H75" s="24"/>
      <c r="I75" s="25"/>
    </row>
    <row r="76" spans="1:9" ht="12.75">
      <c r="A76" s="25"/>
      <c r="B76" s="25"/>
      <c r="C76" s="25"/>
      <c r="D76" s="25"/>
      <c r="E76" s="25"/>
      <c r="F76" s="25"/>
      <c r="G76" s="25"/>
      <c r="H76" s="24"/>
      <c r="I76" s="25"/>
    </row>
    <row r="77" spans="1:9" ht="12.75">
      <c r="A77" s="25" t="s">
        <v>8</v>
      </c>
      <c r="B77" s="25" t="s">
        <v>9</v>
      </c>
      <c r="C77" s="25"/>
      <c r="D77" s="25" t="s">
        <v>10</v>
      </c>
      <c r="E77" s="25"/>
      <c r="F77" s="25"/>
      <c r="G77" s="25"/>
      <c r="H77" s="24"/>
      <c r="I77" s="25"/>
    </row>
    <row r="78" spans="1:9" ht="12.75">
      <c r="A78" s="25" t="s">
        <v>11</v>
      </c>
      <c r="B78" s="25" t="s">
        <v>12</v>
      </c>
      <c r="C78" s="25"/>
      <c r="D78" s="25" t="s">
        <v>13</v>
      </c>
      <c r="E78" s="25" t="s">
        <v>14</v>
      </c>
      <c r="F78" s="25"/>
      <c r="G78" s="25" t="s">
        <v>15</v>
      </c>
      <c r="H78" s="25"/>
      <c r="I78" s="25"/>
    </row>
    <row r="79" spans="1:9" ht="12.75">
      <c r="A79" s="25" t="s">
        <v>16</v>
      </c>
      <c r="B79" s="25"/>
      <c r="C79" s="25"/>
      <c r="D79" s="25" t="s">
        <v>17</v>
      </c>
      <c r="E79" s="25" t="s">
        <v>18</v>
      </c>
      <c r="F79" s="25"/>
      <c r="G79" s="25" t="s">
        <v>19</v>
      </c>
      <c r="H79" s="25"/>
      <c r="I79" s="25"/>
    </row>
    <row r="80" spans="1:9" ht="12.75">
      <c r="A80" s="25" t="s">
        <v>20</v>
      </c>
      <c r="B80" s="25"/>
      <c r="C80" s="25"/>
      <c r="D80" s="25" t="s">
        <v>21</v>
      </c>
      <c r="E80" s="25" t="s">
        <v>22</v>
      </c>
      <c r="F80" s="25"/>
      <c r="G80" s="25" t="s">
        <v>23</v>
      </c>
      <c r="H80" s="25"/>
      <c r="I80" s="25"/>
    </row>
    <row r="81" spans="1:9" ht="12.75">
      <c r="A81" s="25" t="s">
        <v>24</v>
      </c>
      <c r="B81" s="25"/>
      <c r="C81" s="25"/>
      <c r="D81" s="25" t="s">
        <v>25</v>
      </c>
      <c r="E81" s="25" t="s">
        <v>26</v>
      </c>
      <c r="F81" s="25"/>
      <c r="G81" s="25" t="s">
        <v>27</v>
      </c>
      <c r="H81" s="25"/>
      <c r="I81" s="25"/>
    </row>
    <row r="82" spans="1:9" ht="12.75">
      <c r="A82" s="25" t="s">
        <v>28</v>
      </c>
      <c r="B82" s="25"/>
      <c r="C82" s="25"/>
      <c r="D82" s="25" t="s">
        <v>29</v>
      </c>
      <c r="E82" s="25" t="s">
        <v>30</v>
      </c>
      <c r="F82" s="25"/>
      <c r="G82" s="25" t="s">
        <v>31</v>
      </c>
      <c r="H82" s="25"/>
      <c r="I82" s="25"/>
    </row>
    <row r="83" spans="1:9" ht="12.75">
      <c r="A83" s="25" t="s">
        <v>32</v>
      </c>
      <c r="B83" s="25"/>
      <c r="C83" s="25"/>
      <c r="D83" s="25" t="s">
        <v>33</v>
      </c>
      <c r="E83" s="25" t="s">
        <v>34</v>
      </c>
      <c r="F83" s="25"/>
      <c r="G83" s="25" t="s">
        <v>35</v>
      </c>
      <c r="H83" s="25"/>
      <c r="I83" s="25"/>
    </row>
    <row r="84" spans="1:9" ht="12.75">
      <c r="A84" s="40" t="s">
        <v>36</v>
      </c>
      <c r="B84" s="25"/>
      <c r="C84" s="25"/>
      <c r="D84" s="25" t="s">
        <v>37</v>
      </c>
      <c r="E84" s="25" t="s">
        <v>38</v>
      </c>
      <c r="F84" s="25"/>
      <c r="G84" s="25" t="s">
        <v>39</v>
      </c>
      <c r="H84" s="25"/>
      <c r="I84" s="25"/>
    </row>
    <row r="85" spans="1:9" ht="12.75">
      <c r="A85" s="25" t="s">
        <v>40</v>
      </c>
      <c r="B85" s="25"/>
      <c r="C85" s="25"/>
      <c r="D85" s="25" t="s">
        <v>41</v>
      </c>
      <c r="E85" s="25" t="s">
        <v>42</v>
      </c>
      <c r="F85" s="25"/>
      <c r="G85" s="25" t="s">
        <v>43</v>
      </c>
      <c r="H85" s="25"/>
      <c r="I85" s="25"/>
    </row>
    <row r="86" spans="1:9" ht="12.75">
      <c r="A86" s="25"/>
      <c r="B86" s="25"/>
      <c r="C86" s="25"/>
      <c r="D86" s="25" t="s">
        <v>44</v>
      </c>
      <c r="E86" s="25" t="s">
        <v>45</v>
      </c>
      <c r="F86" s="25"/>
      <c r="G86" s="25"/>
      <c r="H86" s="24"/>
      <c r="I86" s="25"/>
    </row>
    <row r="96" spans="1:4" ht="12.75">
      <c r="A96" s="186"/>
      <c r="B96" s="186"/>
      <c r="C96" s="186"/>
      <c r="D96" s="186"/>
    </row>
  </sheetData>
  <sheetProtection password="E07F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2016-04-06T09:38:37Z</cp:lastPrinted>
  <dcterms:created xsi:type="dcterms:W3CDTF">2003-10-18T11:05:50Z</dcterms:created>
  <dcterms:modified xsi:type="dcterms:W3CDTF">2021-03-17T08:50:22Z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