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4-фонд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'Указания'!$C$15</definedName>
    <definedName name="CA0_УКА__1_ГЛ_1_1_П_2_2" localSheetId="1">'Указания'!#REF!</definedName>
    <definedName name="CA0_УКА__1_ГЛ_2_2" localSheetId="1">'Указания'!$C$19</definedName>
    <definedName name="CA0_УКА__1_ГЛ_2_2_П_3_3" localSheetId="1">'Указания'!$C$23</definedName>
    <definedName name="CA0_УКА__1_ГЛ_2_2_П_4_4" localSheetId="1">'Указания'!#REF!</definedName>
    <definedName name="CA0_УКА__1_ГЛ_3_3" localSheetId="1">'Указания'!$C$30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'Указания'!$C$35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'Указания'!$C$62</definedName>
    <definedName name="CA0_УКА__1_ГЛ_4_4_П_15_17" localSheetId="1">'Указания'!$C$66</definedName>
    <definedName name="CA0_УКА__1_ГЛ_4_4_П_16_18" localSheetId="1">'Указания'!$C$76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'4-фонд'!$B$167</definedName>
    <definedName name="инд1">'4-фонд'!#REF!</definedName>
    <definedName name="_xlnm.Print_Area" localSheetId="0">'4-фонд'!$C$4:$AK$160</definedName>
    <definedName name="_xlnm.Print_Area" localSheetId="1">'Указания'!$C$4:$C$98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Tatiana</author>
    <author>shimanovich</author>
    <author>SH</author>
  </authors>
  <commentList>
    <comment ref="V23" authorId="0">
      <text>
        <r>
          <rPr>
            <sz val="8"/>
            <rFont val="Tahoma"/>
            <family val="0"/>
          </rPr>
          <t xml:space="preserve">В данную графу введите год
</t>
        </r>
      </text>
    </comment>
    <comment ref="AN145" authorId="1">
      <text>
        <r>
          <rPr>
            <b/>
            <sz val="8"/>
            <rFont val="Tahoma"/>
            <family val="0"/>
          </rPr>
          <t>Внесити др.страховой взнос</t>
        </r>
      </text>
    </comment>
    <comment ref="AN84" authorId="2">
      <text>
        <r>
          <rPr>
            <sz val="8"/>
            <rFont val="Tahoma"/>
            <family val="2"/>
          </rPr>
          <t xml:space="preserve"> В данных ячейках строки автоматически рассчитываются ежемесячные суммы обязательных страховых взносов, доначисленных из размера минимальной заработной платы.
 Для автоматического расчета показателей в данной строке заполните строку ниже.</t>
        </r>
      </text>
    </comment>
    <comment ref="AN85" authorId="2">
      <text>
        <r>
          <rPr>
            <sz val="8"/>
            <rFont val="Tahoma"/>
            <family val="2"/>
          </rPr>
          <t>В данную строку внесите следующие суммы (разницу между минимальной заработной платой и начисленной заработной платой работнику), исходя из которых, были доначислены суммы обязательных страховых взносов.</t>
        </r>
      </text>
    </comment>
    <comment ref="AN82" authorId="2">
      <text>
        <r>
          <rPr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Z41" authorId="2">
      <text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      </r>
      </text>
    </comment>
    <comment ref="Z52" authorId="2">
      <text>
        <r>
          <rPr>
            <b/>
            <sz val="8"/>
            <rFont val="Tahoma"/>
            <family val="2"/>
          </rPr>
          <t>По строке 01 раздела I</t>
        </r>
        <r>
          <rPr>
            <sz val="8"/>
            <rFont val="Tahoma"/>
            <family val="2"/>
          </rPr>
          <t xml:space="preserve">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      </r>
      </text>
    </comment>
    <comment ref="Z53" authorId="2">
      <text>
        <r>
          <rPr>
            <b/>
            <sz val="8"/>
            <rFont val="Tahoma"/>
            <family val="2"/>
          </rPr>
          <t>По строке 02</t>
        </r>
        <r>
          <rPr>
            <sz val="8"/>
            <rFont val="Tahoma"/>
            <family val="2"/>
          </rPr>
          <t xml:space="preserve"> раздела I отражается среднесписочная численность застрахованных работников, являющихся инвалидами I и II групп.</t>
        </r>
      </text>
    </comment>
    <comment ref="Z54" authorId="2">
      <text>
        <r>
          <rPr>
            <b/>
            <sz val="8"/>
            <rFont val="Tahoma"/>
            <family val="2"/>
          </rPr>
          <t>Строку 03 раздела I</t>
        </r>
        <r>
          <rPr>
            <sz val="8"/>
            <rFont val="Tahoma"/>
            <family val="2"/>
          </rPr>
          <t xml:space="preserve"> заполняют плательщики из числа коммерческих организаций (их представительства и филиалы, выделенные на самостоятельный баланс),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
По строке 03 раздела I отражается средняя численность работников (по юридическому лицу, включая филиалы и представительства), которая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представлению, найму работников).</t>
        </r>
      </text>
    </comment>
    <comment ref="Z64" authorId="2">
      <text>
        <r>
          <rPr>
            <b/>
            <sz val="8"/>
            <rFont val="Tahoma"/>
            <family val="2"/>
          </rPr>
          <t>По строке 04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Z65" authorId="2">
      <text>
        <r>
          <rPr>
            <b/>
            <sz val="8"/>
            <rFont val="Tahoma"/>
            <family val="2"/>
          </rPr>
          <t>По строке 05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S83" authorId="2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графах с 2 по 4 – за месяцы отчетного квартала.</t>
        </r>
      </text>
    </comment>
    <comment ref="S84" authorId="2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графах с 2 по 4 – за месяцы отчетного квартала.</t>
        </r>
      </text>
    </comment>
    <comment ref="S86" authorId="2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      </r>
      </text>
    </comment>
    <comment ref="S87" authorId="2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      </r>
      </text>
    </comment>
    <comment ref="S88" authorId="2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      </r>
      </text>
    </comment>
    <comment ref="S89" authorId="2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сумма средств, подлежащая возмещению в бюджет фонда, на выплату пенсий по возрасту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      </r>
      </text>
    </comment>
    <comment ref="S90" authorId="2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      </r>
      </text>
    </comment>
    <comment ref="Q75" authorId="3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остаток задолженности плательщика Фонду:
</t>
        </r>
        <r>
          <rPr>
            <b/>
            <sz val="8"/>
            <rFont val="Tahoma"/>
            <family val="2"/>
          </rPr>
          <t xml:space="preserve">в графе 1 </t>
        </r>
        <r>
          <rPr>
            <sz val="8"/>
            <rFont val="Tahoma"/>
            <family val="2"/>
          </rPr>
          <t xml:space="preserve">– по состоянию на 1 января отчетного года, который переносится из строки 06 графы 2 отчета за январь–декабрь предыдущего года и сохраняется без изменения в отчетах отчетного года;
</t>
        </r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– отражается сумма задолженности на конец отчетного периода.</t>
        </r>
      </text>
    </comment>
    <comment ref="Q76" authorId="3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остаток задолженности Фонда плательщику: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– по состоянию на 1 января отчетного года, который переносится из строки 07 графы 2 отчета за январь–декабрь предыдущего года и сохраняется без изменения в отчетах отчетного года;
</t>
        </r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– отражается сумма задолженности на конец отчетного периода.</t>
        </r>
      </text>
    </comment>
    <comment ref="S91" authorId="3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отражаются расходы, произведенные плательщиком за счет средств бюджета фонда (далее – расходы):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– за период с начала отчетного года;
</t>
        </r>
        <r>
          <rPr>
            <b/>
            <sz val="8"/>
            <rFont val="Tahoma"/>
            <family val="2"/>
          </rPr>
          <t>в графах с 2 по 4</t>
        </r>
        <r>
          <rPr>
            <sz val="8"/>
            <rFont val="Tahoma"/>
            <family val="2"/>
          </rPr>
          <t xml:space="preserve"> – по месяцам отчетного квартала.
Данные по строке 15 в графе 1 должны быть равны данным по строке 20 в графе 3 раздела IV «Использование средств бюджета государственного внебюджетного фонда социальной защиты населения Республики Беларусь».</t>
        </r>
      </text>
    </comment>
    <comment ref="S92" authorId="3">
      <text>
        <r>
          <rPr>
            <b/>
            <sz val="8"/>
            <rFont val="Tahoma"/>
            <family val="2"/>
          </rPr>
          <t>По строке 16</t>
        </r>
        <r>
          <rPr>
            <sz val="8"/>
            <rFont val="Tahoma"/>
            <family val="2"/>
          </rPr>
          <t xml:space="preserve"> отражается сумма перечисленных плательщиком платежей в бюджет фонда: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– за период с начала отчетного года;
</t>
        </r>
        <r>
          <rPr>
            <b/>
            <sz val="8"/>
            <rFont val="Tahoma"/>
            <family val="2"/>
          </rPr>
          <t>в графах с 2 по 4</t>
        </r>
        <r>
          <rPr>
            <sz val="8"/>
            <rFont val="Tahoma"/>
            <family val="2"/>
          </rPr>
          <t xml:space="preserve"> – по месяцам отчетного квартала.</t>
        </r>
      </text>
    </comment>
    <comment ref="S93" authorId="3">
      <text>
        <r>
          <rPr>
            <b/>
            <sz val="8"/>
            <rFont val="Tahoma"/>
            <family val="2"/>
          </rPr>
          <t>По строке 17</t>
        </r>
        <r>
          <rPr>
            <sz val="8"/>
            <rFont val="Tahoma"/>
            <family val="2"/>
          </rPr>
          <t xml:space="preserve"> отражается сумма списанных платежей плательщику в соответствии с законодательством.</t>
        </r>
      </text>
    </comment>
    <comment ref="S94" authorId="3">
      <text>
        <r>
          <rPr>
            <b/>
            <sz val="8"/>
            <rFont val="Tahoma"/>
            <family val="2"/>
          </rPr>
          <t>По строкам 18 и 19</t>
        </r>
        <r>
          <rPr>
            <sz val="8"/>
            <rFont val="Tahoma"/>
            <family val="2"/>
          </rPr>
          <t xml:space="preserve"> отражаются соответственно суммы отсроченных и рассроченных платежей плательщику в соответствии с законодательством.</t>
        </r>
      </text>
    </comment>
    <comment ref="U105" authorId="3">
      <text>
        <r>
          <rPr>
            <b/>
            <sz val="8"/>
            <rFont val="Tahoma"/>
            <family val="2"/>
          </rPr>
          <t>По строкам 21–24:</t>
        </r>
        <r>
          <rPr>
            <sz val="8"/>
            <rFont val="Tahoma"/>
            <family val="2"/>
          </rPr>
          <t xml:space="preserve">
в графе 1 отражается количество дней временной нетрудоспособности, беременности и родов, за которые начислены соответствующие пособия;
в графе 3 отражаются суммы начисленных пособий с начала отчетного периода. При этом в графе 3 строки 23 отражаются суммы начисленных пособий по беременности и родам, в том числе доплаты разницы между размерами пособий по уходу за ребенком в возрасте до 3 лет и по беременности и родам, установленной пунктом 7 статьи 9 Закона Республики Беларусь от 29 декабря 2012 года «О государственных пособиях семьям, воспитывающим детей» (Национальный правовой Интернет-портал Республики Беларусь, 06.01.2013, 2/2005; 15.07.2017, 2/2471) (далее – доплата к пособию по беременности и родам).</t>
        </r>
      </text>
    </comment>
    <comment ref="U106" authorId="3">
      <text>
        <r>
          <rPr>
            <b/>
            <sz val="8"/>
            <rFont val="Tahoma"/>
            <family val="2"/>
          </rPr>
          <t>По строке 22</t>
        </r>
        <r>
          <rPr>
            <sz val="8"/>
            <rFont val="Tahoma"/>
            <family val="2"/>
          </rPr>
          <t xml:space="preserve">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      </r>
      </text>
    </comment>
    <comment ref="U108" authorId="3">
      <text>
        <r>
          <rPr>
            <b/>
            <sz val="8"/>
            <rFont val="Tahoma"/>
            <family val="2"/>
          </rPr>
          <t>По строке 24:</t>
        </r>
        <r>
          <rPr>
            <sz val="8"/>
            <rFont val="Tahoma"/>
            <family val="2"/>
          </rPr>
          <t xml:space="preserve">
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Беларусь;
в графе 3 отражаются:
суммы начисленных пособий, в том числе доплаты к пособию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 за отчетный период;
суммы начисленной доплаты к пособию по беременности и родам, в части, превышающей ее размер, исчисленный в соответствии с пунктами 2–7 статьи 13 Закона Республики Беларусь «О государственных пособиях семьям, воспитывающим детей», застрахованным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</t>
        </r>
      </text>
    </comment>
    <comment ref="U109" authorId="3">
      <text>
        <r>
          <rPr>
            <b/>
            <sz val="8"/>
            <rFont val="Tahoma"/>
            <family val="2"/>
          </rPr>
          <t>По строкам с 25 по 34 в графах 1 и 2</t>
        </r>
        <r>
          <rPr>
            <sz val="8"/>
            <rFont val="Tahoma"/>
            <family val="2"/>
          </rPr>
          <t xml:space="preserve">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      </r>
      </text>
    </comment>
    <comment ref="U110" authorId="3">
      <text>
        <r>
          <rPr>
            <b/>
            <sz val="8"/>
            <rFont val="Tahoma"/>
            <family val="2"/>
          </rPr>
          <t>По строкам 26, 28, 32</t>
        </r>
        <r>
          <rPr>
            <sz val="8"/>
            <rFont val="Tahoma"/>
            <family val="2"/>
          </rPr>
          <t xml:space="preserve">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      </r>
      </text>
    </comment>
    <comment ref="U113" authorId="3">
      <text>
        <r>
          <rPr>
            <b/>
            <sz val="8"/>
            <rFont val="Tahoma"/>
            <family val="2"/>
          </rPr>
          <t>По строке 29 в графах 1 и 2</t>
        </r>
        <r>
          <rPr>
            <sz val="8"/>
            <rFont val="Tahoma"/>
            <family val="2"/>
          </rPr>
          <t xml:space="preserve">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      </r>
      </text>
    </comment>
    <comment ref="U114" authorId="3">
      <text>
        <r>
          <rPr>
            <b/>
            <sz val="8"/>
            <rFont val="Tahoma"/>
            <family val="2"/>
          </rPr>
          <t>По строкам с 30 по 34 в графе 2</t>
        </r>
        <r>
          <rPr>
            <sz val="8"/>
            <rFont val="Tahoma"/>
            <family val="2"/>
          </rPr>
          <t xml:space="preserve">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      </r>
      </text>
    </comment>
    <comment ref="U119" authorId="3">
      <text>
        <r>
          <rPr>
            <b/>
            <sz val="8"/>
            <rFont val="Tahoma"/>
            <family val="2"/>
          </rPr>
          <t>По строке 35 в графах 1 и 2</t>
        </r>
        <r>
          <rPr>
            <sz val="8"/>
            <rFont val="Tahoma"/>
            <family val="2"/>
          </rPr>
          <t xml:space="preserve">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ребенка-инвалида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      </r>
      </text>
    </comment>
    <comment ref="V129" authorId="3">
      <text>
        <r>
          <rPr>
            <b/>
            <sz val="8"/>
            <rFont val="Tahoma"/>
            <family val="2"/>
          </rPr>
          <t>По строке 36</t>
        </r>
        <r>
          <rPr>
            <sz val="8"/>
            <rFont val="Tahoma"/>
            <family val="2"/>
          </rPr>
          <t xml:space="preserve"> указывается количество начисленных пособий в связи с рождением первого ребенка за отчетный период.</t>
        </r>
      </text>
    </comment>
    <comment ref="V130" authorId="3">
      <text>
        <r>
          <rPr>
            <sz val="8"/>
            <rFont val="Tahoma"/>
            <family val="2"/>
          </rPr>
          <t>Количество начисленных пособий по строкам с 37 по 42 в сумме должно равняться количеству пособий, указанному в графе 2 строки 31.</t>
        </r>
      </text>
    </comment>
    <comment ref="V136" authorId="3">
      <text>
        <r>
          <rPr>
            <b/>
            <sz val="8"/>
            <rFont val="Tahoma"/>
            <family val="2"/>
          </rPr>
          <t>По строкам 43 и 44</t>
        </r>
        <r>
          <rPr>
            <sz val="8"/>
            <rFont val="Tahoma"/>
            <family val="2"/>
          </rPr>
          <t xml:space="preserve"> отражается количество пособий на детей старше 3 лет из отдельных категорий семей, определяемых Законом Республики Беларусь от 29 декабря 2012 года «О государственных пособиях семьям, воспитывающим детей». Количество начисленных пособий по строкам 43 и 44 в сумме должно равняться количеству пособий на детей старше 3 лет из отдельных категорий семей, указанному в графе 2 строки 33.</t>
        </r>
      </text>
    </comment>
    <comment ref="V138" authorId="3">
      <text>
        <r>
          <rPr>
            <b/>
            <sz val="8"/>
            <rFont val="Tahoma"/>
            <family val="2"/>
          </rPr>
          <t>По строке 45</t>
        </r>
        <r>
          <rPr>
            <sz val="8"/>
            <rFont val="Tahoma"/>
            <family val="2"/>
          </rPr>
          <t xml:space="preserve"> отражается день выплаты заработной платы, установленный коллективным договором, соглашением или трудовым договором (контрактом).</t>
        </r>
      </text>
    </comment>
    <comment ref="V139" authorId="3">
      <text>
        <r>
          <rPr>
            <b/>
            <sz val="8"/>
            <rFont val="Tahoma"/>
            <family val="2"/>
          </rPr>
          <t>По строке 46</t>
        </r>
        <r>
          <rPr>
            <sz val="8"/>
            <rFont val="Tahoma"/>
            <family val="2"/>
          </rPr>
          <t xml:space="preserve"> отражаются размеры обязательных страховых взносов в процентах, применяемые плательщиком в соответствии с законодательством.</t>
        </r>
      </text>
    </comment>
    <comment ref="V140" authorId="3">
      <text>
        <r>
          <rPr>
            <b/>
            <sz val="8"/>
            <rFont val="Tahoma"/>
            <family val="2"/>
          </rPr>
          <t>По строке 47:</t>
        </r>
        <r>
          <rPr>
            <sz val="8"/>
            <rFont val="Tahoma"/>
            <family val="2"/>
          </rPr>
          <t xml:space="preserve">
если в организации применяется одна и более гибкая система оплаты труда[1], то указывается «1»;
если в организации гибкие системы оплаты труда не применяются, то указывается «0».</t>
        </r>
      </text>
    </comment>
  </commentList>
</comments>
</file>

<file path=xl/sharedStrings.xml><?xml version="1.0" encoding="utf-8"?>
<sst xmlns="http://schemas.openxmlformats.org/spreadsheetml/2006/main" count="394" uniqueCount="233">
  <si>
    <t>17. По строке 13 отражается сумма средств, подлежащая возмещению в бюджет фонда, на выплату пенсий по возрасту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 (Национальный реестр правовых актов Республики Беларусь, 2005 г., № 87, 5/16012).</t>
  </si>
  <si>
    <t>18. По строке 14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</si>
  <si>
    <t>19. По строке 15 отражаются расходы, произведенные плательщиком за счет средств бюджета фонда (далее – расходы):</t>
  </si>
  <si>
    <t>в графах с 2 по 4 – по месяцам отчетного квартала.</t>
  </si>
  <si>
    <t>Данные по строке 15 в графе 1 должны быть равны данным по строке 20 в графе 3 раздела IV «Использование средств бюджета государственного внебюджетного фонда социальной защиты населения Республики Беларусь».</t>
  </si>
  <si>
    <t>20. По строке 16 отражается сумма перечисленных плательщиком платежей в бюджет фонда:</t>
  </si>
  <si>
    <t>21. По строке 17 отражается сумма списанных платежей плательщику в соответствии с законодательством.</t>
  </si>
  <si>
    <t>22. По строкам 18 и 19 отражаются соответственно суммы отсроченных и рассроченных платежей плательщику в соответствии с законодательством.</t>
  </si>
  <si>
    <t>23. По строкам 21–24:</t>
  </si>
  <si>
    <t>в графе 3 отражаются суммы начисленных пособий с начала отчетного периода. При этом в графе 3 строки 23 отражаются суммы начисленных пособий по беременности и родам, в том числе доплаты разницы между размерами пособий по уходу за ребенком в возрасте до 3 лет и по беременности и родам, установленной пунктом 7 статьи 9 Закона Республики Беларусь от 29 декабря 2012 года «О государственных пособиях семьям, воспитывающим детей» (Национальный правовой Интернет-портал Республики Беларусь, 06.01.2013, 2/2005; 15.07.2017, 2/2471) (далее – доплата к пособию по беременности и родам).</t>
  </si>
  <si>
    <t>24. По строке 22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</si>
  <si>
    <t>25. По строке 24:</t>
  </si>
  <si>
    <t>26. По строкам с 25 по 34 в графах 1 и 2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</si>
  <si>
    <t>27. По строкам 26, 28, 32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</si>
  <si>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28. По строке 29 в графах 1 и 2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</si>
  <si>
    <t>29. По строкам с 30 по 34 в графе 2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</si>
  <si>
    <t>30. По строке 35 в графах 1 и 2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ребенка-инвалида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</si>
  <si>
    <t>ГЛАВА 5</t>
  </si>
  <si>
    <t>ПОРЯДОК ЗАПОЛНЕНИЯ РАЗДЕЛА V «СПРАВОЧНАЯ ИНФОРМАЦИЯ»</t>
  </si>
  <si>
    <t>31. По строке 36 указывается количество начисленных пособий в связи с рождением первого ребенка за отчетный период.</t>
  </si>
  <si>
    <t>32. Количество начисленных пособий по строкам с 37 по 42 в сумме должно равняться количеству пособий, указанному в графе 2 строки 31.</t>
  </si>
  <si>
    <t>33. По строкам 43 и 44 отражается количество пособий на детей старше 3 лет из отдельных категорий семей, определяемых Законом Республики Беларусь от 29 декабря 2012 года «О государственных пособиях семьям, воспитывающим детей». Количество начисленных пособий по строкам 43 и 44 в сумме должно равняться количеству пособий на детей старше 3 лет из отдельных категорий семей, указанному в графе 2 строки 33.</t>
  </si>
  <si>
    <t>34. По строке 45 отражается день выплаты заработной платы, установленный коллективным договором, соглашением или трудовым договором (контрактом).</t>
  </si>
  <si>
    <t>35. По строке 46 отражаются размеры обязательных страховых взносов в процентах, применяемые плательщиком в соответствии с законодательством.</t>
  </si>
  <si>
    <t>36. По строке 47:</t>
  </si>
  <si>
    <t>если в организации применяется одна и более гибкая система оплаты труда[1], то указывается «1»;</t>
  </si>
  <si>
    <t>если в организации гибкие системы оплаты труда не применяются, то указывается «0».</t>
  </si>
  <si>
    <t xml:space="preserve"> </t>
  </si>
  <si>
    <t>______________________________</t>
  </si>
  <si>
    <r>
      <t>1</t>
    </r>
    <r>
      <rPr>
        <sz val="8"/>
        <rFont val="Tahoma"/>
        <family val="2"/>
      </rPr>
      <t xml:space="preserve"> Согласно Рекомендациям по применению гибких систем оплаты труда в коммерческих организациях, утвержденным постановлением Министерства труда и социальной защиты Республики Беларусь от 21 октября 2011 г. № 104.</t>
    </r>
  </si>
  <si>
    <t>Перейти к заполнению формы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</si>
  <si>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</si>
  <si>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</si>
  <si>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</si>
  <si>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</si>
  <si>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</si>
  <si>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</si>
  <si>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</si>
  <si>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</si>
  <si>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</si>
  <si>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</si>
  <si>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</si>
  <si>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</si>
  <si>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</si>
  <si>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</si>
  <si>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посл.месяц отч. кв., единиц</t>
  </si>
  <si>
    <t>(инициалы, фамилия)</t>
  </si>
  <si>
    <t>х</t>
  </si>
  <si>
    <t>за январь -</t>
  </si>
  <si>
    <t>г.</t>
  </si>
  <si>
    <t>Срок представления</t>
  </si>
  <si>
    <t>Почтовый адрес (фактический)</t>
  </si>
  <si>
    <t>Наименование показателя</t>
  </si>
  <si>
    <t>А</t>
  </si>
  <si>
    <t>Б</t>
  </si>
  <si>
    <t>РАЗДЕЛ II
СВЕДЕНИЯ О ВЫПЛАТАХ</t>
  </si>
  <si>
    <t>Начисленные пени</t>
  </si>
  <si>
    <t>Сумма средств, перечисленная Фондом социальной защиты населения Министерства труда и социальной защиты Республики Беларусь плательщику</t>
  </si>
  <si>
    <t>Списанные платежи плательщику</t>
  </si>
  <si>
    <t>Отсроченные платежи плательщику</t>
  </si>
  <si>
    <t>За последний месяц отчетного квартала, единиц</t>
  </si>
  <si>
    <t>С начала года, единиц</t>
  </si>
  <si>
    <t xml:space="preserve">Размеры обязательных страховых взносов </t>
  </si>
  <si>
    <t>УКАЗАНИЯ</t>
  </si>
  <si>
    <t>ГЛАВА 1</t>
  </si>
  <si>
    <t>ОБЩИЕ ПОЛОЖЕНИЯ</t>
  </si>
  <si>
    <t>ГЛАВА 3</t>
  </si>
  <si>
    <t>ГЛАВА 2</t>
  </si>
  <si>
    <t>ГЛАВА 4</t>
  </si>
  <si>
    <t>Перейти к Указаниям по заполнению формы</t>
  </si>
  <si>
    <t>(подпись)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</si>
  <si>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</si>
  <si>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</si>
  <si>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</si>
  <si>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</si>
  <si>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</si>
  <si>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</si>
  <si>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</si>
  <si>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</si>
  <si>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</si>
  <si>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</si>
  <si>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</si>
  <si>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</si>
  <si>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</si>
  <si>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</si>
  <si>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Учетный номер плательщика 
(УНП)</t>
  </si>
  <si>
    <t>РАЗДЕЛ I
СВЕДЕНИЯ О ЧИСЛЕННОСТИ ЗАСТРАХОВАННЫХ РАБОТНИКОВ</t>
  </si>
  <si>
    <t>из них лицам, не подлежащим социальному страхованию</t>
  </si>
  <si>
    <t>Единица измерения</t>
  </si>
  <si>
    <t>человек</t>
  </si>
  <si>
    <t>процентов</t>
  </si>
  <si>
    <t>В</t>
  </si>
  <si>
    <t>(месяц)</t>
  </si>
  <si>
    <t>Электронный адрес (www, e-mail)</t>
  </si>
  <si>
    <t>С начала отчетного года</t>
  </si>
  <si>
    <t>Код строки</t>
  </si>
  <si>
    <t>Расходы с начала отчетного года, рублей</t>
  </si>
  <si>
    <t>Учетный номер плательщика в органе Фонда социальной защиты населения Министерства труда и социальной защиты Республики Беларусь (УНПФ)</t>
  </si>
  <si>
    <t>Код
строки</t>
  </si>
  <si>
    <t>рублей</t>
  </si>
  <si>
    <t>Начисленные обязательные страховые взносы</t>
  </si>
  <si>
    <t>Доплата за путевки на санаторно-курортное лечение и оздоровление за счет средств государственного социального страхования</t>
  </si>
  <si>
    <t>Рассроченные платежи плательщику</t>
  </si>
  <si>
    <t>пособия в связи с рождением ребенка</t>
  </si>
  <si>
    <t>пособия на погребение и возмещение расходов на погребение</t>
  </si>
  <si>
    <t>в том числе:
по уходу за ребенком в возрасте до 3 лет</t>
  </si>
  <si>
    <t>на детей старше 3 лет из отдельных категорий семей</t>
  </si>
  <si>
    <t>на ребенка-инвалида</t>
  </si>
  <si>
    <t>единиц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</si>
  <si>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</si>
  <si>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Полное наименование плательщика</t>
  </si>
  <si>
    <t>из них доначисленные обязательные страховые взносы из размера минимальной заработной платы</t>
  </si>
  <si>
    <t>Произведенные плательщиком расходы за счет средств бюджета государственного внебюджетного фонда социальной защиты населения Республики Беларусь</t>
  </si>
  <si>
    <t>Перечисленные плательщиком платежи в бюджет государственного внебюджетного фонда социальной защиты населения Республики Беларусь</t>
  </si>
  <si>
    <t>РАЗДЕЛ IV
ИСПОЛЬЗОВАНИЕ СРЕДСТВ БЮДЖЕТА ГОСУДАРСТВЕННОГО ВНЕБЮДЖЕТНОГО ФОНДА СОЦИАЛЬНОЙ ЗАЩИТЫ НАСЕЛЕНИЯ РЕСПУБЛИКИ БЕЛАРУСЬ</t>
  </si>
  <si>
    <t>в том числе:
пособия по временной нетрудоспособности</t>
  </si>
  <si>
    <t>оплата одного дополнительного свободного от работы дня в месяц матери (мачехе) или отцу (отчиму), опекуну (попечителю), воспитывающей (воспитывающему) ребенка-инвалида в возрасте до восемнадцати лет</t>
  </si>
  <si>
    <t>Республики Беларусь</t>
  </si>
  <si>
    <t>Плательщики, у которых среднесписочная численность работников за предыдущий год составила:</t>
  </si>
  <si>
    <t xml:space="preserve">ПОРЯДОК ЗАПОЛНЕНИЯ РАЗДЕЛА I </t>
  </si>
  <si>
    <t>ПОРЯДОК ЗАПОЛНЕНИЯ РАЗДЕЛА III</t>
  </si>
  <si>
    <t>ПОРЯДОК ЗАПОЛНЕНИЯ РАЗДЕЛА IV</t>
  </si>
  <si>
    <t>«ИСПОЛЬЗОВАНИЕ СРЕДСТВ БЮДЖЕТА ГОСУДАРСТВЕННОГО ВНЕБЮДЖЕТНОГО ФОНДА СОЦИАЛЬНОЙ ЗАЩИТЫ НАСЕЛЕНИЯ РЕСПУБЛИКИ БЕЛАРУСЬ»</t>
  </si>
  <si>
    <t>и социальной защиты</t>
  </si>
  <si>
    <t>ВЕДОМСТВЕННАЯ ОТЧЕТНОСТЬ</t>
  </si>
  <si>
    <t>Форма 4-фонд</t>
  </si>
  <si>
    <t>Периодичность представления</t>
  </si>
  <si>
    <t>квартальная</t>
  </si>
  <si>
    <t>не позднее 20-го числа после отчетного периода</t>
  </si>
  <si>
    <t>Кто представляет отчетность</t>
  </si>
  <si>
    <t>Кому представляется отчетность</t>
  </si>
  <si>
    <t>03*</t>
  </si>
  <si>
    <t>Среднесписочная численность застрахованных работников</t>
  </si>
  <si>
    <t>Средняя численность работников</t>
  </si>
  <si>
    <t>из нее инвалидам I и II группы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</si>
  <si>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</si>
  <si>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</si>
  <si>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</si>
  <si>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</si>
  <si>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</si>
  <si>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</si>
  <si>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</si>
  <si>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</si>
  <si>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</si>
  <si>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</si>
  <si>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</si>
  <si>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</si>
  <si>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из них по уходу</t>
  </si>
  <si>
    <t>пособия по беременности и родам</t>
  </si>
  <si>
    <t>28*</t>
  </si>
  <si>
    <t>на детей в возрасте от 3 до 18 лет в период воспитания ребенка в возрасте до 3 лет</t>
  </si>
  <si>
    <t>РАЗДЕЛ V</t>
  </si>
  <si>
    <t>СПРАВОЧНАЯ ИНФОРМАЦИЯ</t>
  </si>
  <si>
    <t>Установленный день выплаты заработной платы</t>
  </si>
  <si>
    <t>Руководитель организации</t>
  </si>
  <si>
    <t>Дата составления отчета</t>
  </si>
  <si>
    <t>по заполнению формы ведомственной отчетности «Отчет о средствах бюджета государственного внебюджетного фонда социальной защиты населения Республики Беларусь»</t>
  </si>
  <si>
    <t>«СВЕДЕНИЯ О ЧИСЛЕННОСТИ ЗАСТРАХОВАННЫХ РАБОТНИКОВ» И РАЗДЕЛА II «СВЕДЕНИЯ О ВЫПЛАТАХ»</t>
  </si>
  <si>
    <t>Количество пособий:
    в связи с рождением первого ребенка</t>
  </si>
  <si>
    <t>ПРЕДСТАВЛЯЕТСЯ В ЭЛЕКТРОННОМ ВИДЕ</t>
  </si>
  <si>
    <t>3. Данные в отчете заполняются на основании документов бухгалтерского учета, нарастающим итогом в рублях с двумя десятичными знаками после запятой.</t>
  </si>
  <si>
    <t>Министерства труда</t>
  </si>
  <si>
    <t>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</t>
  </si>
  <si>
    <t>Порядковый номер отчета за отчетный период (1–99)</t>
  </si>
  <si>
    <t xml:space="preserve"> из нее инвалидов I и II групп </t>
  </si>
  <si>
    <t>* Строку 03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ежеквартально, в отчете за январь–декабрь.</t>
  </si>
  <si>
    <t xml:space="preserve">Доначисленные (излишне начисленные) платежи по актам проверок </t>
  </si>
  <si>
    <t>по уходу за ребенком в возрасте до 3 лет:
в размере 100 % от установленного государственного пособия 
    в том числе:
    на первого ребенка</t>
  </si>
  <si>
    <t>в размере 50 % от установленного пособия
        в том числе:
        на первого ребенка</t>
  </si>
  <si>
    <t>на детей старше 3 лет из отдельных категорий семей:
      в размере 50 % бюджета прожиточного минимума в среднем на душу населения</t>
  </si>
  <si>
    <t xml:space="preserve">      в размере 70 % бюджета прожиточного минимума в среднем на душу населения</t>
  </si>
  <si>
    <t>1. Ведомственную отчетность «Отчет о средствах бюджета государственного внебюджетного фонда социальной защиты населения Республики Беларусь» (далее – отчет) представляют 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плательщики).</t>
  </si>
  <si>
    <t>в графе 1 – за период с начала отчетного года;</t>
  </si>
  <si>
    <t>Приложение 2</t>
  </si>
  <si>
    <t xml:space="preserve">Общая начисленная сумма выплат в денежном и (или) натуральном выражении, включая вознаграждения по гражданско-правовым договорам, на которую начисляются обязательные страховые взносы </t>
  </si>
  <si>
    <t>32*</t>
  </si>
  <si>
    <t>в графе 1 отражается количество дней временной нетрудоспособности, беременности и родов, за которые начислены соответствующие пособия;</t>
  </si>
  <si>
    <t>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Беларусь;</t>
  </si>
  <si>
    <t>в графе 3 отражаются:</t>
  </si>
  <si>
    <t>суммы начисленных пособий, в том числе доплаты к пособию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 за отчетный период;</t>
  </si>
  <si>
    <t>суммы начисленной доплаты к пособию по беременности и родам, в части, превышающей ее размер, исчисленный в соответствии с пунктами 2–7 статьи 13 Закона Республики Беларусь «О государственных пособиях семьям, воспитывающим детей», застрахованным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</t>
  </si>
  <si>
    <t>Форма действует с 01.01.2019 года</t>
  </si>
  <si>
    <t>Указания по заполнению формы с 01.01.2019 года</t>
  </si>
  <si>
    <t>30.11.2018 № 83</t>
  </si>
  <si>
    <t>к постановлению</t>
  </si>
  <si>
    <t>ОТЧЕТ 
о средствах бюджета государственного внебюджетного фонда социальной защиты населения Республики Беларусь</t>
  </si>
  <si>
    <t>городскому, районному, районному в городах отделу (сектору) областного,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</t>
  </si>
  <si>
    <t>РАЗДЕЛ III
СРЕДСТВА БЮДЖЕТА ГОСУДАРСТВЕННОГО ВНЕБЮДЖЕТНОГО ФОНДА СОЦИАЛЬНОЙ ЗАЩИТЫ НАСЕЛЕНИЯ РЕСПУБЛИКИ БЕЛАРУСЬ</t>
  </si>
  <si>
    <t>На начало отчетного года</t>
  </si>
  <si>
    <t>На конец отчетного периода</t>
  </si>
  <si>
    <t>Задолженность плательщика Фонду социальной защиты населения Министерства труда и социальной защиты Республики Беларусь</t>
  </si>
  <si>
    <t>Задолженность Фонда социальной защиты населения Министерства труда и социальной защиты Республики Беларусь плательщику</t>
  </si>
  <si>
    <t>Таблица 1</t>
  </si>
  <si>
    <t>Таблица 2</t>
  </si>
  <si>
    <t>За отчетный квартал по месяцам</t>
  </si>
  <si>
    <t>Сумма средств, подлежащая возмещению в бюджет государственного внебюджетного фонда социальной защиты населения Республики Беларусь, на выплату пенсий по возрасту за работу с особыми условиями труда</t>
  </si>
  <si>
    <t>С начала отчетного года, единиц (по строкам с 21 по 24, 35-дней)</t>
  </si>
  <si>
    <t xml:space="preserve">Всего </t>
  </si>
  <si>
    <t>пособия женщинам, ставшим на учет в организациях здравоохранения до 12-недельного срока беременности</t>
  </si>
  <si>
    <t xml:space="preserve">ежемесячные пособия семьям, воспитывающим детей, – всего </t>
  </si>
  <si>
    <t>* По строкам 24, 26, 28, 32 отражаются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 Республики Беларусь, Государственного комитета судебных экспертиз Республики Беларусь, органов финансовых расследований Комитета государственного контроля Республики Беларусь, органов и подразделений по чрезвычайным ситуациям Республики Беларусь.</t>
  </si>
  <si>
    <t>24*</t>
  </si>
  <si>
    <t>26*</t>
  </si>
  <si>
    <t>За последний месяц отчетного квартала (по строке 36 – с начала отчетного года)</t>
  </si>
  <si>
    <t xml:space="preserve">на второго и последующих детей </t>
  </si>
  <si>
    <t>Сведения о применении гибких систем оплаты труда*</t>
  </si>
  <si>
    <t>1/0</t>
  </si>
  <si>
    <t xml:space="preserve">Лицо, ответственное </t>
  </si>
  <si>
    <t>за составление отчетности</t>
  </si>
  <si>
    <t>(фамилия, собственное имя, отчество (если таковое имеется),
номер телефона, адрес электронной почты)</t>
  </si>
  <si>
    <t>* Заполняется коммерческими организациями по итогам года.</t>
  </si>
  <si>
    <t>10 человек и более, отчет представляют в виде электронного документа, соответствующего требованиям, установленным Законом Республики Беларусь от 28 декабря 2009 года «Об электронном документе и электронной цифровой подписи» (Национальный реестр правовых актов Республики Беларусь, 2010 г., № 15, 2/1665), в порядке и формате, определяемым Фондом социальной защиты населения Министерства труда и социальной защиты Республики Беларусь (далее – Фонд);</t>
  </si>
  <si>
    <t>менее 10 человек, отчет представляют на бумажном носителе нарочным (отчет не направляется почтовым отправлением) или в виде электронного документа.</t>
  </si>
  <si>
    <t>2. В графе 3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</si>
  <si>
    <t>4. В случае если последний день срока представления плательщиком ведомственной отчетности приходится на нерабочий день, то днем окончания срока считается следующий за ним рабочий день.</t>
  </si>
  <si>
    <t>5. По строке 01 раздела I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</si>
  <si>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6. По строке 02 раздела I отражается среднесписочная численность застрахованных работников, являющихся инвалидами I и II групп.</t>
  </si>
  <si>
    <t>7. Строку 03 раздела I заполняют плательщики из числа коммерческих организаций (их представительства и филиалы, выделенные на самостоятельный баланс),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</t>
  </si>
  <si>
    <t>По строке 03 раздела I отражается средняя численность работников (по юридическому лицу, включая филиалы и представительства), которая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представлению, найму работников).</t>
  </si>
  <si>
    <t>8. По строке 04 раздела II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</si>
  <si>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9. По строке 05 раздела II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</si>
  <si>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«СРЕДСТВА БЮДЖЕТА ГОСУДАРСТВЕННОГО ВНЕБЮДЖЕТНОГО ФОНДА СОЦИАЛЬНОЙ ЗАЩИТЫ НАСЕЛЕНИЯ РЕСПУБЛИКИ БЕЛАРУСЬ»</t>
  </si>
  <si>
    <t>10. По строке 06 отражается остаток задолженности плательщика Фонду:</t>
  </si>
  <si>
    <t>в графе 1 – по состоянию на 1 января отчетного года, который переносится из строки 06 графы 2 отчета за январь–декабрь предыдущего года и сохраняется без изменения в отчетах отчетного года;</t>
  </si>
  <si>
    <t>в графе 2 – отражается сумма задолженности на конец отчетного периода.</t>
  </si>
  <si>
    <t>11. По строке 07 отражается остаток задолженности Фонда плательщику:</t>
  </si>
  <si>
    <t>в графе 1 – по состоянию на 1 января отчетного года, который переносится из строки 07 графы 2 отчета за январь–декабрь предыдущего года и сохраняется без изменения в отчетах отчетного года;</t>
  </si>
  <si>
    <t>12. По строке 08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</si>
  <si>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в графах с 2 по 4 – за месяцы отчетного квартала.</t>
  </si>
  <si>
    <t>13. По строке 09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</si>
  <si>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14. По строке 10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</si>
  <si>
    <t>15. По строке 11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</si>
  <si>
    <t>16. По строке 12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</si>
</sst>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_(#,##0.00_);_(\-#,##0.00_);_(&quot;-&quot;??_);_(@_)"/>
  </numFmts>
  <fonts count="6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sz val="6.5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2"/>
      <name val="Times New Roman"/>
      <family val="1"/>
    </font>
    <font>
      <sz val="8"/>
      <name val="Times New Roman"/>
      <family val="1"/>
    </font>
    <font>
      <sz val="8"/>
      <color indexed="43"/>
      <name val="Tahoma"/>
      <family val="2"/>
    </font>
    <font>
      <b/>
      <sz val="8"/>
      <color indexed="8"/>
      <name val="Tahoma"/>
      <family val="2"/>
    </font>
    <font>
      <sz val="6"/>
      <color indexed="43"/>
      <name val="Tahoma"/>
      <family val="2"/>
    </font>
    <font>
      <sz val="7.5"/>
      <color indexed="43"/>
      <name val="Tahoma"/>
      <family val="2"/>
    </font>
    <font>
      <sz val="7"/>
      <color indexed="43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4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center"/>
      <protection hidden="1"/>
    </xf>
    <xf numFmtId="185" fontId="14" fillId="32" borderId="0" xfId="0" applyNumberFormat="1" applyFont="1" applyFill="1" applyBorder="1" applyAlignment="1" applyProtection="1">
      <alignment horizontal="center" vertical="center"/>
      <protection locked="0"/>
    </xf>
    <xf numFmtId="185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quotePrefix="1">
      <alignment vertical="top" wrapText="1"/>
    </xf>
    <xf numFmtId="0" fontId="15" fillId="35" borderId="0" xfId="0" applyFont="1" applyFill="1" applyBorder="1" applyAlignment="1" quotePrefix="1">
      <alignment vertical="top" wrapText="1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/>
      <protection hidden="1"/>
    </xf>
    <xf numFmtId="186" fontId="2" fillId="32" borderId="0" xfId="0" applyNumberFormat="1" applyFont="1" applyFill="1" applyBorder="1" applyAlignment="1" applyProtection="1">
      <alignment horizontal="center" vertical="center"/>
      <protection locked="0"/>
    </xf>
    <xf numFmtId="185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horizontal="justify" vertical="center"/>
    </xf>
    <xf numFmtId="0" fontId="2" fillId="34" borderId="0" xfId="0" applyNumberFormat="1" applyFont="1" applyFill="1" applyBorder="1" applyAlignment="1">
      <alignment horizontal="justify" vertical="center"/>
    </xf>
    <xf numFmtId="0" fontId="18" fillId="34" borderId="0" xfId="0" applyFont="1" applyFill="1" applyAlignment="1">
      <alignment horizontal="justify" vertical="center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3" borderId="29" xfId="0" applyFont="1" applyFill="1" applyBorder="1" applyAlignment="1" applyProtection="1">
      <alignment horizontal="center"/>
      <protection hidden="1"/>
    </xf>
    <xf numFmtId="0" fontId="14" fillId="33" borderId="30" xfId="0" applyFont="1" applyFill="1" applyBorder="1" applyAlignment="1" applyProtection="1">
      <alignment horizontal="center"/>
      <protection hidden="1"/>
    </xf>
    <xf numFmtId="0" fontId="14" fillId="33" borderId="31" xfId="0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>
      <alignment horizontal="justify" vertical="center"/>
    </xf>
    <xf numFmtId="9" fontId="2" fillId="36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NumberFormat="1" applyFont="1" applyFill="1" applyBorder="1" applyAlignment="1" applyProtection="1">
      <alignment horizontal="center" vertical="center"/>
      <protection locked="0"/>
    </xf>
    <xf numFmtId="9" fontId="2" fillId="35" borderId="32" xfId="57" applyNumberFormat="1" applyFont="1" applyFill="1" applyBorder="1" applyAlignment="1" applyProtection="1">
      <alignment horizontal="center"/>
      <protection locked="0"/>
    </xf>
    <xf numFmtId="9" fontId="1" fillId="34" borderId="32" xfId="57" applyNumberFormat="1" applyFont="1" applyFill="1" applyBorder="1" applyAlignment="1" applyProtection="1">
      <alignment horizontal="center"/>
      <protection locked="0"/>
    </xf>
    <xf numFmtId="9" fontId="17" fillId="32" borderId="0" xfId="0" applyNumberFormat="1" applyFont="1" applyFill="1" applyBorder="1" applyAlignment="1" applyProtection="1">
      <alignment horizontal="center" vertical="center"/>
      <protection locked="0"/>
    </xf>
    <xf numFmtId="9" fontId="17" fillId="32" borderId="20" xfId="0" applyNumberFormat="1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2" borderId="24" xfId="0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right" vertical="center" indent="1"/>
      <protection/>
    </xf>
    <xf numFmtId="0" fontId="19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86" fontId="21" fillId="32" borderId="0" xfId="0" applyNumberFormat="1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horizontal="left" vertical="center"/>
      <protection hidden="1"/>
    </xf>
    <xf numFmtId="186" fontId="17" fillId="32" borderId="0" xfId="0" applyNumberFormat="1" applyFont="1" applyFill="1" applyAlignment="1" applyProtection="1">
      <alignment vertical="center"/>
      <protection hidden="1"/>
    </xf>
    <xf numFmtId="186" fontId="17" fillId="32" borderId="0" xfId="0" applyNumberFormat="1" applyFont="1" applyFill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185" fontId="20" fillId="32" borderId="0" xfId="0" applyNumberFormat="1" applyFont="1" applyFill="1" applyBorder="1" applyAlignment="1" applyProtection="1">
      <alignment horizontal="right" vertical="center" indent="1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85" fontId="19" fillId="32" borderId="24" xfId="0" applyNumberFormat="1" applyFont="1" applyFill="1" applyBorder="1" applyAlignment="1" applyProtection="1">
      <alignment horizontal="left" vertical="center" indent="1"/>
      <protection/>
    </xf>
    <xf numFmtId="186" fontId="19" fillId="32" borderId="0" xfId="0" applyNumberFormat="1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0" xfId="0" applyNumberFormat="1" applyFont="1" applyFill="1" applyBorder="1" applyAlignment="1" applyProtection="1">
      <alignment horizontal="left" vertical="center" indent="1"/>
      <protection/>
    </xf>
    <xf numFmtId="185" fontId="19" fillId="32" borderId="0" xfId="0" applyNumberFormat="1" applyFont="1" applyFill="1" applyBorder="1" applyAlignment="1" applyProtection="1">
      <alignment horizontal="left" vertical="center" indent="1"/>
      <protection/>
    </xf>
    <xf numFmtId="188" fontId="19" fillId="32" borderId="0" xfId="0" applyNumberFormat="1" applyFont="1" applyFill="1" applyAlignment="1" applyProtection="1">
      <alignment vertical="center"/>
      <protection hidden="1"/>
    </xf>
    <xf numFmtId="0" fontId="17" fillId="32" borderId="24" xfId="0" applyFont="1" applyFill="1" applyBorder="1" applyAlignment="1" applyProtection="1">
      <alignment horizontal="left" vertical="center"/>
      <protection hidden="1"/>
    </xf>
    <xf numFmtId="0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2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1" xfId="0" applyNumberFormat="1" applyFont="1" applyFill="1" applyBorder="1" applyAlignment="1" applyProtection="1">
      <alignment horizontal="center" vertical="center"/>
      <protection locked="0"/>
    </xf>
    <xf numFmtId="186" fontId="2" fillId="37" borderId="29" xfId="0" applyNumberFormat="1" applyFont="1" applyFill="1" applyBorder="1" applyAlignment="1" applyProtection="1">
      <alignment horizontal="center" vertical="center"/>
      <protection locked="0"/>
    </xf>
    <xf numFmtId="186" fontId="2" fillId="33" borderId="29" xfId="0" applyNumberFormat="1" applyFont="1" applyFill="1" applyBorder="1" applyAlignment="1" applyProtection="1">
      <alignment horizontal="center" vertical="center"/>
      <protection locked="0"/>
    </xf>
    <xf numFmtId="186" fontId="2" fillId="37" borderId="30" xfId="0" applyNumberFormat="1" applyFont="1" applyFill="1" applyBorder="1" applyAlignment="1" applyProtection="1">
      <alignment horizontal="center" vertical="center"/>
      <protection locked="0"/>
    </xf>
    <xf numFmtId="186" fontId="2" fillId="33" borderId="30" xfId="0" applyNumberFormat="1" applyFont="1" applyFill="1" applyBorder="1" applyAlignment="1" applyProtection="1">
      <alignment horizontal="center" vertical="center"/>
      <protection locked="0"/>
    </xf>
    <xf numFmtId="186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3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vertical="center"/>
      <protection locked="0"/>
    </xf>
    <xf numFmtId="0" fontId="17" fillId="32" borderId="0" xfId="0" applyFont="1" applyFill="1" applyAlignment="1" applyProtection="1">
      <alignment vertical="center"/>
      <protection/>
    </xf>
    <xf numFmtId="191" fontId="2" fillId="37" borderId="29" xfId="0" applyNumberFormat="1" applyFont="1" applyFill="1" applyBorder="1" applyAlignment="1" applyProtection="1">
      <alignment horizontal="center" vertical="center"/>
      <protection locked="0"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3" borderId="29" xfId="0" applyNumberFormat="1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 vertical="center"/>
      <protection locked="0"/>
    </xf>
    <xf numFmtId="191" fontId="14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top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horizontal="left" vertical="center" indent="1"/>
      <protection hidden="1"/>
    </xf>
    <xf numFmtId="0" fontId="1" fillId="34" borderId="0" xfId="0" applyNumberFormat="1" applyFont="1" applyFill="1" applyBorder="1" applyAlignment="1">
      <alignment horizontal="center" vertical="center"/>
    </xf>
    <xf numFmtId="0" fontId="24" fillId="34" borderId="0" xfId="0" applyNumberFormat="1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191" fontId="2" fillId="32" borderId="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7" borderId="28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left" wrapText="1"/>
      <protection locked="0"/>
    </xf>
    <xf numFmtId="0" fontId="2" fillId="33" borderId="35" xfId="0" applyFont="1" applyFill="1" applyBorder="1" applyAlignment="1" applyProtection="1">
      <alignment horizontal="left" wrapText="1"/>
      <protection locked="0"/>
    </xf>
    <xf numFmtId="0" fontId="2" fillId="33" borderId="36" xfId="0" applyFont="1" applyFill="1" applyBorder="1" applyAlignment="1" applyProtection="1">
      <alignment horizontal="left" wrapText="1"/>
      <protection locked="0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40" xfId="0" applyFont="1" applyFill="1" applyBorder="1" applyAlignment="1" applyProtection="1">
      <alignment horizontal="left" wrapText="1" indent="1"/>
      <protection hidden="1"/>
    </xf>
    <xf numFmtId="0" fontId="2" fillId="33" borderId="41" xfId="0" applyFont="1" applyFill="1" applyBorder="1" applyAlignment="1" applyProtection="1">
      <alignment horizontal="left" wrapText="1" indent="1"/>
      <protection hidden="1"/>
    </xf>
    <xf numFmtId="0" fontId="2" fillId="33" borderId="42" xfId="0" applyFont="1" applyFill="1" applyBorder="1" applyAlignment="1" applyProtection="1">
      <alignment horizontal="left" wrapText="1" indent="1"/>
      <protection hidden="1"/>
    </xf>
    <xf numFmtId="0" fontId="2" fillId="38" borderId="31" xfId="0" applyNumberFormat="1" applyFont="1" applyFill="1" applyBorder="1" applyAlignment="1" applyProtection="1">
      <alignment horizontal="center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/>
      <protection hidden="1"/>
    </xf>
    <xf numFmtId="0" fontId="2" fillId="33" borderId="30" xfId="0" applyFont="1" applyFill="1" applyBorder="1" applyAlignment="1" applyProtection="1">
      <alignment/>
      <protection locked="0"/>
    </xf>
    <xf numFmtId="3" fontId="2" fillId="33" borderId="30" xfId="0" applyNumberFormat="1" applyFont="1" applyFill="1" applyBorder="1" applyAlignment="1" applyProtection="1">
      <alignment horizontal="center"/>
      <protection locked="0"/>
    </xf>
    <xf numFmtId="0" fontId="2" fillId="38" borderId="30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/>
      <protection hidden="1"/>
    </xf>
    <xf numFmtId="172" fontId="2" fillId="33" borderId="31" xfId="0" applyNumberFormat="1" applyFont="1" applyFill="1" applyBorder="1" applyAlignment="1" applyProtection="1">
      <alignment horizontal="center"/>
      <protection hidden="1"/>
    </xf>
    <xf numFmtId="191" fontId="2" fillId="38" borderId="31" xfId="0" applyNumberFormat="1" applyFont="1" applyFill="1" applyBorder="1" applyAlignment="1" applyProtection="1">
      <alignment horizontal="center"/>
      <protection locked="0"/>
    </xf>
    <xf numFmtId="191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left" wrapText="1"/>
      <protection locked="0"/>
    </xf>
    <xf numFmtId="172" fontId="2" fillId="33" borderId="29" xfId="0" applyNumberFormat="1" applyFont="1" applyFill="1" applyBorder="1" applyAlignment="1" applyProtection="1">
      <alignment horizontal="center" wrapText="1"/>
      <protection locked="0"/>
    </xf>
    <xf numFmtId="191" fontId="2" fillId="38" borderId="29" xfId="0" applyNumberFormat="1" applyFont="1" applyFill="1" applyBorder="1" applyAlignment="1" applyProtection="1">
      <alignment horizontal="center"/>
      <protection locked="0"/>
    </xf>
    <xf numFmtId="191" fontId="2" fillId="33" borderId="29" xfId="0" applyNumberFormat="1" applyFont="1" applyFill="1" applyBorder="1" applyAlignment="1" applyProtection="1">
      <alignment horizontal="center"/>
      <protection locked="0"/>
    </xf>
    <xf numFmtId="49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8" xfId="0" applyNumberFormat="1" applyFont="1" applyFill="1" applyBorder="1" applyAlignment="1" applyProtection="1">
      <alignment horizontal="center" vertical="center"/>
      <protection locked="0"/>
    </xf>
    <xf numFmtId="3" fontId="4" fillId="32" borderId="26" xfId="0" applyNumberFormat="1" applyFont="1" applyFill="1" applyBorder="1" applyAlignment="1" applyProtection="1">
      <alignment horizontal="center" vertical="center"/>
      <protection locked="0"/>
    </xf>
    <xf numFmtId="3" fontId="4" fillId="32" borderId="33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right"/>
      <protection hidden="1"/>
    </xf>
    <xf numFmtId="0" fontId="2" fillId="37" borderId="28" xfId="0" applyFont="1" applyFill="1" applyBorder="1" applyAlignment="1" applyProtection="1">
      <alignment horizontal="center" vertical="center" wrapText="1" shrinkToFit="1"/>
      <protection hidden="1"/>
    </xf>
    <xf numFmtId="0" fontId="2" fillId="37" borderId="26" xfId="0" applyFont="1" applyFill="1" applyBorder="1" applyAlignment="1" applyProtection="1">
      <alignment horizontal="center" vertical="center" wrapText="1" shrinkToFit="1"/>
      <protection hidden="1"/>
    </xf>
    <xf numFmtId="0" fontId="2" fillId="37" borderId="33" xfId="0" applyFont="1" applyFill="1" applyBorder="1" applyAlignment="1" applyProtection="1">
      <alignment horizontal="center" vertical="center" wrapText="1" shrinkToFit="1"/>
      <protection hidden="1"/>
    </xf>
    <xf numFmtId="190" fontId="1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wrapText="1"/>
      <protection locked="0"/>
    </xf>
    <xf numFmtId="186" fontId="2" fillId="33" borderId="3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9" fontId="2" fillId="33" borderId="30" xfId="0" applyNumberFormat="1" applyFont="1" applyFill="1" applyBorder="1" applyAlignment="1" applyProtection="1">
      <alignment horizontal="center"/>
      <protection hidden="1"/>
    </xf>
    <xf numFmtId="3" fontId="2" fillId="33" borderId="31" xfId="0" applyNumberFormat="1" applyFont="1" applyFill="1" applyBorder="1" applyAlignment="1" applyProtection="1">
      <alignment horizontal="center"/>
      <protection locked="0"/>
    </xf>
    <xf numFmtId="0" fontId="14" fillId="36" borderId="27" xfId="0" applyFont="1" applyFill="1" applyBorder="1" applyAlignment="1" applyProtection="1">
      <alignment horizontal="center" vertical="center" wrapText="1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0" xfId="0" applyFont="1" applyFill="1" applyBorder="1" applyAlignment="1" applyProtection="1">
      <alignment horizontal="center" vertical="center" wrapText="1"/>
      <protection hidden="1"/>
    </xf>
    <xf numFmtId="0" fontId="14" fillId="36" borderId="20" xfId="0" applyFont="1" applyFill="1" applyBorder="1" applyAlignment="1" applyProtection="1">
      <alignment horizontal="center" vertical="center" wrapText="1"/>
      <protection hidden="1"/>
    </xf>
    <xf numFmtId="0" fontId="2" fillId="38" borderId="27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33" xfId="0" applyFont="1" applyFill="1" applyBorder="1" applyAlignment="1" applyProtection="1">
      <alignment horizontal="center" vertical="center"/>
      <protection hidden="1"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7" borderId="43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11" fillId="32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5" fillId="32" borderId="17" xfId="42" applyFill="1" applyBorder="1" applyAlignment="1" applyProtection="1">
      <alignment horizontal="left" vertical="center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3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186" fontId="2" fillId="33" borderId="30" xfId="0" applyNumberFormat="1" applyFont="1" applyFill="1" applyBorder="1" applyAlignment="1" applyProtection="1">
      <alignment horizontal="center"/>
      <protection locked="0"/>
    </xf>
    <xf numFmtId="172" fontId="2" fillId="33" borderId="29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33" xfId="0" applyFont="1" applyFill="1" applyBorder="1" applyAlignment="1" applyProtection="1">
      <alignment horizontal="center" vertical="center" wrapText="1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 indent="1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0" fontId="2" fillId="33" borderId="37" xfId="0" applyFont="1" applyFill="1" applyBorder="1" applyAlignment="1" applyProtection="1">
      <alignment horizontal="left" wrapText="1"/>
      <protection hidden="1"/>
    </xf>
    <xf numFmtId="0" fontId="2" fillId="33" borderId="38" xfId="0" applyFont="1" applyFill="1" applyBorder="1" applyAlignment="1" applyProtection="1">
      <alignment horizontal="left" wrapText="1"/>
      <protection hidden="1"/>
    </xf>
    <xf numFmtId="0" fontId="2" fillId="33" borderId="39" xfId="0" applyFont="1" applyFill="1" applyBorder="1" applyAlignment="1" applyProtection="1">
      <alignment horizontal="left" wrapText="1"/>
      <protection hidden="1"/>
    </xf>
    <xf numFmtId="186" fontId="2" fillId="33" borderId="29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49" fontId="2" fillId="33" borderId="31" xfId="0" applyNumberFormat="1" applyFont="1" applyFill="1" applyBorder="1" applyAlignment="1" applyProtection="1">
      <alignment horizontal="center" wrapText="1"/>
      <protection hidden="1"/>
    </xf>
    <xf numFmtId="186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left" wrapText="1"/>
      <protection hidden="1"/>
    </xf>
    <xf numFmtId="0" fontId="2" fillId="33" borderId="41" xfId="0" applyFont="1" applyFill="1" applyBorder="1" applyAlignment="1" applyProtection="1">
      <alignment horizontal="left" wrapText="1"/>
      <protection hidden="1"/>
    </xf>
    <xf numFmtId="0" fontId="2" fillId="33" borderId="42" xfId="0" applyFont="1" applyFill="1" applyBorder="1" applyAlignment="1" applyProtection="1">
      <alignment horizontal="left" wrapText="1"/>
      <protection hidden="1"/>
    </xf>
    <xf numFmtId="172" fontId="2" fillId="33" borderId="30" xfId="0" applyNumberFormat="1" applyFont="1" applyFill="1" applyBorder="1" applyAlignment="1" applyProtection="1">
      <alignment horizontal="center" wrapText="1"/>
      <protection hidden="1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2" fillId="38" borderId="10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3" fontId="2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8" xfId="0" applyFont="1" applyFill="1" applyBorder="1" applyAlignment="1" applyProtection="1">
      <alignment horizontal="center" vertical="center" wrapText="1"/>
      <protection hidden="1"/>
    </xf>
    <xf numFmtId="0" fontId="2" fillId="38" borderId="26" xfId="0" applyFont="1" applyFill="1" applyBorder="1" applyAlignment="1" applyProtection="1">
      <alignment horizontal="center" vertical="center" wrapText="1"/>
      <protection hidden="1"/>
    </xf>
    <xf numFmtId="0" fontId="2" fillId="38" borderId="33" xfId="0" applyFont="1" applyFill="1" applyBorder="1" applyAlignment="1" applyProtection="1">
      <alignment horizontal="center" vertical="center" wrapText="1"/>
      <protection hidden="1"/>
    </xf>
    <xf numFmtId="3" fontId="2" fillId="39" borderId="28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33" xfId="0" applyNumberFormat="1" applyFont="1" applyFill="1" applyBorder="1" applyAlignment="1" applyProtection="1">
      <alignment horizontal="center" vertical="center"/>
      <protection locked="0"/>
    </xf>
    <xf numFmtId="49" fontId="2" fillId="39" borderId="28" xfId="0" applyNumberFormat="1" applyFont="1" applyFill="1" applyBorder="1" applyAlignment="1" applyProtection="1">
      <alignment horizontal="center" vertical="center"/>
      <protection locked="0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49" fontId="2" fillId="39" borderId="33" xfId="0" applyNumberFormat="1" applyFont="1" applyFill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33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locked="0"/>
    </xf>
    <xf numFmtId="0" fontId="4" fillId="32" borderId="33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wrapText="1"/>
      <protection hidden="1"/>
    </xf>
    <xf numFmtId="0" fontId="2" fillId="33" borderId="38" xfId="0" applyFont="1" applyFill="1" applyBorder="1" applyAlignment="1" applyProtection="1">
      <alignment wrapText="1"/>
      <protection hidden="1"/>
    </xf>
    <xf numFmtId="0" fontId="2" fillId="33" borderId="39" xfId="0" applyFont="1" applyFill="1" applyBorder="1" applyAlignment="1" applyProtection="1">
      <alignment wrapText="1"/>
      <protection hidden="1"/>
    </xf>
    <xf numFmtId="49" fontId="2" fillId="33" borderId="30" xfId="0" applyNumberFormat="1" applyFont="1" applyFill="1" applyBorder="1" applyAlignment="1" applyProtection="1">
      <alignment horizont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 locked="0"/>
    </xf>
    <xf numFmtId="191" fontId="2" fillId="37" borderId="30" xfId="0" applyNumberFormat="1" applyFont="1" applyFill="1" applyBorder="1" applyAlignment="1" applyProtection="1">
      <alignment horizontal="center"/>
      <protection locked="0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31" xfId="0" applyNumberFormat="1" applyFont="1" applyFill="1" applyBorder="1" applyAlignment="1" applyProtection="1">
      <alignment horizontal="center"/>
      <protection locked="0"/>
    </xf>
    <xf numFmtId="191" fontId="2" fillId="37" borderId="31" xfId="0" applyNumberFormat="1" applyFont="1" applyFill="1" applyBorder="1" applyAlignment="1" applyProtection="1">
      <alignment horizontal="center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186" fontId="2" fillId="33" borderId="29" xfId="0" applyNumberFormat="1" applyFont="1" applyFill="1" applyBorder="1" applyAlignment="1" applyProtection="1">
      <alignment horizontal="center"/>
      <protection/>
    </xf>
    <xf numFmtId="191" fontId="2" fillId="33" borderId="29" xfId="0" applyNumberFormat="1" applyFont="1" applyFill="1" applyBorder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left" wrapText="1" indent="2"/>
      <protection hidden="1"/>
    </xf>
    <xf numFmtId="0" fontId="2" fillId="33" borderId="38" xfId="0" applyFont="1" applyFill="1" applyBorder="1" applyAlignment="1" applyProtection="1">
      <alignment horizontal="left" wrapText="1" indent="2"/>
      <protection hidden="1"/>
    </xf>
    <xf numFmtId="0" fontId="2" fillId="33" borderId="39" xfId="0" applyFont="1" applyFill="1" applyBorder="1" applyAlignment="1" applyProtection="1">
      <alignment horizontal="left" wrapText="1" indent="2"/>
      <protection hidden="1"/>
    </xf>
    <xf numFmtId="0" fontId="2" fillId="33" borderId="38" xfId="0" applyFont="1" applyFill="1" applyBorder="1" applyAlignment="1" applyProtection="1">
      <alignment horizontal="left" indent="1"/>
      <protection hidden="1"/>
    </xf>
    <xf numFmtId="0" fontId="2" fillId="33" borderId="39" xfId="0" applyFont="1" applyFill="1" applyBorder="1" applyAlignment="1" applyProtection="1">
      <alignment horizontal="left" indent="1"/>
      <protection hidden="1"/>
    </xf>
    <xf numFmtId="0" fontId="2" fillId="33" borderId="37" xfId="0" applyFont="1" applyFill="1" applyBorder="1" applyAlignment="1" applyProtection="1">
      <alignment horizontal="left" indent="2"/>
      <protection hidden="1"/>
    </xf>
    <xf numFmtId="0" fontId="2" fillId="33" borderId="38" xfId="0" applyFont="1" applyFill="1" applyBorder="1" applyAlignment="1" applyProtection="1">
      <alignment horizontal="left" indent="2"/>
      <protection hidden="1"/>
    </xf>
    <xf numFmtId="0" fontId="2" fillId="33" borderId="39" xfId="0" applyFont="1" applyFill="1" applyBorder="1" applyAlignment="1" applyProtection="1">
      <alignment horizontal="left" indent="2"/>
      <protection hidden="1"/>
    </xf>
    <xf numFmtId="0" fontId="2" fillId="33" borderId="37" xfId="0" applyFont="1" applyFill="1" applyBorder="1" applyAlignment="1" applyProtection="1">
      <alignment horizontal="left" indent="1"/>
      <protection hidden="1"/>
    </xf>
    <xf numFmtId="0" fontId="1" fillId="33" borderId="38" xfId="0" applyFont="1" applyFill="1" applyBorder="1" applyAlignment="1" applyProtection="1">
      <alignment horizontal="left" indent="1"/>
      <protection hidden="1"/>
    </xf>
    <xf numFmtId="0" fontId="1" fillId="33" borderId="39" xfId="0" applyFont="1" applyFill="1" applyBorder="1" applyAlignment="1" applyProtection="1">
      <alignment horizontal="left" indent="1"/>
      <protection hidden="1"/>
    </xf>
    <xf numFmtId="0" fontId="8" fillId="34" borderId="37" xfId="0" applyFont="1" applyFill="1" applyBorder="1" applyAlignment="1">
      <alignment horizontal="left" wrapText="1" indent="2"/>
    </xf>
    <xf numFmtId="0" fontId="8" fillId="34" borderId="38" xfId="0" applyFont="1" applyFill="1" applyBorder="1" applyAlignment="1">
      <alignment horizontal="left" indent="2"/>
    </xf>
    <xf numFmtId="0" fontId="8" fillId="34" borderId="39" xfId="0" applyFont="1" applyFill="1" applyBorder="1" applyAlignment="1">
      <alignment horizontal="left" indent="2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indent="1"/>
      <protection hidden="1"/>
    </xf>
    <xf numFmtId="0" fontId="2" fillId="33" borderId="39" xfId="0" applyFont="1" applyFill="1" applyBorder="1" applyAlignment="1" applyProtection="1">
      <alignment horizontal="left" indent="1"/>
      <protection hidden="1"/>
    </xf>
    <xf numFmtId="0" fontId="2" fillId="33" borderId="37" xfId="0" applyFont="1" applyFill="1" applyBorder="1" applyAlignment="1" applyProtection="1">
      <alignment horizontal="left" wrapText="1" indent="2"/>
      <protection hidden="1"/>
    </xf>
    <xf numFmtId="0" fontId="2" fillId="33" borderId="38" xfId="0" applyFont="1" applyFill="1" applyBorder="1" applyAlignment="1" applyProtection="1">
      <alignment horizontal="left" wrapText="1" indent="2"/>
      <protection hidden="1"/>
    </xf>
    <xf numFmtId="0" fontId="2" fillId="33" borderId="39" xfId="0" applyFont="1" applyFill="1" applyBorder="1" applyAlignment="1" applyProtection="1">
      <alignment horizontal="left" wrapText="1" indent="2"/>
      <protection hidden="1"/>
    </xf>
    <xf numFmtId="0" fontId="2" fillId="33" borderId="30" xfId="0" applyFont="1" applyFill="1" applyBorder="1" applyAlignment="1" applyProtection="1">
      <alignment horizontal="left" wrapText="1" indent="2"/>
      <protection locked="0"/>
    </xf>
    <xf numFmtId="0" fontId="2" fillId="33" borderId="30" xfId="0" applyFont="1" applyFill="1" applyBorder="1" applyAlignment="1" applyProtection="1">
      <alignment horizontal="left" indent="2"/>
      <protection locked="0"/>
    </xf>
    <xf numFmtId="3" fontId="2" fillId="33" borderId="29" xfId="0" applyNumberFormat="1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left" wrapText="1" indent="1"/>
      <protection locked="0"/>
    </xf>
    <xf numFmtId="0" fontId="2" fillId="33" borderId="30" xfId="0" applyFont="1" applyFill="1" applyBorder="1" applyAlignment="1" applyProtection="1">
      <alignment horizontal="left" indent="1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33" xfId="0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>
      <alignment horizontal="left" wrapText="1" indent="3"/>
    </xf>
    <xf numFmtId="0" fontId="8" fillId="34" borderId="38" xfId="0" applyFont="1" applyFill="1" applyBorder="1" applyAlignment="1">
      <alignment horizontal="left" indent="3"/>
    </xf>
    <xf numFmtId="0" fontId="8" fillId="34" borderId="39" xfId="0" applyFont="1" applyFill="1" applyBorder="1" applyAlignment="1">
      <alignment horizontal="left" indent="3"/>
    </xf>
    <xf numFmtId="0" fontId="8" fillId="34" borderId="38" xfId="0" applyFont="1" applyFill="1" applyBorder="1" applyAlignment="1">
      <alignment horizontal="left" wrapText="1" indent="2"/>
    </xf>
    <xf numFmtId="0" fontId="8" fillId="34" borderId="39" xfId="0" applyFont="1" applyFill="1" applyBorder="1" applyAlignment="1">
      <alignment horizontal="left" wrapText="1" indent="2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91" fontId="2" fillId="33" borderId="37" xfId="0" applyNumberFormat="1" applyFont="1" applyFill="1" applyBorder="1" applyAlignment="1" applyProtection="1">
      <alignment horizontal="center"/>
      <protection locked="0"/>
    </xf>
    <xf numFmtId="191" fontId="2" fillId="33" borderId="38" xfId="0" applyNumberFormat="1" applyFont="1" applyFill="1" applyBorder="1" applyAlignment="1" applyProtection="1">
      <alignment horizontal="center"/>
      <protection locked="0"/>
    </xf>
    <xf numFmtId="191" fontId="2" fillId="33" borderId="39" xfId="0" applyNumberFormat="1" applyFont="1" applyFill="1" applyBorder="1" applyAlignment="1" applyProtection="1">
      <alignment horizontal="center"/>
      <protection locked="0"/>
    </xf>
    <xf numFmtId="0" fontId="2" fillId="37" borderId="44" xfId="0" applyFont="1" applyFill="1" applyBorder="1" applyAlignment="1" applyProtection="1">
      <alignment horizontal="center" vertical="center" textRotation="90" wrapText="1"/>
      <protection hidden="1"/>
    </xf>
    <xf numFmtId="0" fontId="2" fillId="37" borderId="45" xfId="0" applyFont="1" applyFill="1" applyBorder="1" applyAlignment="1" applyProtection="1">
      <alignment horizontal="center" vertical="center" textRotation="90" wrapText="1"/>
      <protection hidden="1"/>
    </xf>
    <xf numFmtId="0" fontId="2" fillId="37" borderId="43" xfId="0" applyFont="1" applyFill="1" applyBorder="1" applyAlignment="1" applyProtection="1">
      <alignment horizontal="center" vertical="center" textRotation="90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191" fontId="2" fillId="33" borderId="31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 hidden="1"/>
    </xf>
    <xf numFmtId="3" fontId="4" fillId="32" borderId="28" xfId="0" applyNumberFormat="1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3" fontId="4" fillId="32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172" fontId="2" fillId="33" borderId="30" xfId="0" applyNumberFormat="1" applyFont="1" applyFill="1" applyBorder="1" applyAlignment="1" applyProtection="1">
      <alignment horizontal="center"/>
      <protection hidden="1"/>
    </xf>
    <xf numFmtId="49" fontId="2" fillId="33" borderId="37" xfId="0" applyNumberFormat="1" applyFont="1" applyFill="1" applyBorder="1" applyAlignment="1" applyProtection="1">
      <alignment horizontal="center"/>
      <protection locked="0"/>
    </xf>
    <xf numFmtId="49" fontId="2" fillId="33" borderId="39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5" fillId="35" borderId="0" xfId="42" applyFill="1" applyAlignment="1" applyProtection="1">
      <alignment horizontal="left"/>
      <protection locked="0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Y18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9" width="2.75390625" style="1" customWidth="1"/>
    <col min="40" max="51" width="12.75390625" style="1" customWidth="1"/>
    <col min="52" max="77" width="2.75390625" style="122" customWidth="1"/>
    <col min="78" max="16384" width="2.75390625" style="1" customWidth="1"/>
  </cols>
  <sheetData>
    <row r="1" spans="2:51" ht="15" customHeight="1">
      <c r="B1" s="318" t="s">
        <v>181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N1" s="276" t="s">
        <v>83</v>
      </c>
      <c r="AO1" s="277"/>
      <c r="AP1" s="278"/>
      <c r="AQ1" s="276" t="s">
        <v>84</v>
      </c>
      <c r="AR1" s="277"/>
      <c r="AS1" s="278"/>
      <c r="AT1" s="276" t="s">
        <v>31</v>
      </c>
      <c r="AU1" s="277"/>
      <c r="AV1" s="278"/>
      <c r="AW1" s="276" t="s">
        <v>32</v>
      </c>
      <c r="AX1" s="277"/>
      <c r="AY1" s="278"/>
    </row>
    <row r="2" spans="2:51" ht="15" customHeight="1" thickBot="1">
      <c r="B2" s="319" t="s">
        <v>69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N2" s="117" t="s">
        <v>71</v>
      </c>
      <c r="AO2" s="117" t="s">
        <v>72</v>
      </c>
      <c r="AP2" s="117" t="s">
        <v>73</v>
      </c>
      <c r="AQ2" s="117" t="s">
        <v>74</v>
      </c>
      <c r="AR2" s="117" t="s">
        <v>75</v>
      </c>
      <c r="AS2" s="117" t="s">
        <v>76</v>
      </c>
      <c r="AT2" s="117" t="s">
        <v>77</v>
      </c>
      <c r="AU2" s="117" t="s">
        <v>78</v>
      </c>
      <c r="AV2" s="117" t="s">
        <v>79</v>
      </c>
      <c r="AW2" s="117" t="s">
        <v>80</v>
      </c>
      <c r="AX2" s="117" t="s">
        <v>81</v>
      </c>
      <c r="AY2" s="117" t="s">
        <v>82</v>
      </c>
    </row>
    <row r="3" spans="2:51" ht="12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  <c r="AN3" s="112">
        <v>1</v>
      </c>
      <c r="AO3" s="112">
        <v>2</v>
      </c>
      <c r="AP3" s="112">
        <v>3</v>
      </c>
      <c r="AQ3" s="112">
        <v>4</v>
      </c>
      <c r="AR3" s="112">
        <v>5</v>
      </c>
      <c r="AS3" s="112">
        <v>6</v>
      </c>
      <c r="AT3" s="112">
        <v>7</v>
      </c>
      <c r="AU3" s="112">
        <v>8</v>
      </c>
      <c r="AV3" s="112">
        <v>9</v>
      </c>
      <c r="AW3" s="112">
        <v>10</v>
      </c>
      <c r="AX3" s="112">
        <v>11</v>
      </c>
      <c r="AY3" s="112">
        <v>12</v>
      </c>
    </row>
    <row r="4" spans="2:38" ht="9.75" customHeight="1">
      <c r="B4" s="2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6"/>
      <c r="AA4" s="56"/>
      <c r="AB4" s="186"/>
      <c r="AC4" s="186"/>
      <c r="AD4" s="186"/>
      <c r="AE4" s="186"/>
      <c r="AF4" s="186"/>
      <c r="AG4" s="186"/>
      <c r="AH4" s="186"/>
      <c r="AI4" s="186"/>
      <c r="AJ4" s="186"/>
      <c r="AK4" s="205" t="s">
        <v>173</v>
      </c>
      <c r="AL4" s="29"/>
    </row>
    <row r="5" spans="2:38" ht="9.75" customHeight="1">
      <c r="B5" s="27"/>
      <c r="C5" s="2"/>
      <c r="D5" s="2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56" t="s">
        <v>184</v>
      </c>
      <c r="AL5" s="29"/>
    </row>
    <row r="6" spans="2:38" ht="9.75" customHeight="1">
      <c r="B6" s="27"/>
      <c r="C6" s="2"/>
      <c r="D6" s="2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56" t="s">
        <v>161</v>
      </c>
      <c r="AL6" s="29"/>
    </row>
    <row r="7" spans="2:38" ht="9.75" customHeight="1">
      <c r="B7" s="27"/>
      <c r="C7" s="2"/>
      <c r="D7" s="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56" t="s">
        <v>123</v>
      </c>
      <c r="AL7" s="29"/>
    </row>
    <row r="8" spans="2:38" ht="9.75" customHeight="1">
      <c r="B8" s="27"/>
      <c r="C8" s="2"/>
      <c r="D8" s="2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56" t="s">
        <v>117</v>
      </c>
      <c r="AL8" s="29"/>
    </row>
    <row r="9" spans="2:38" ht="9.75" customHeight="1">
      <c r="B9" s="27"/>
      <c r="C9" s="2"/>
      <c r="D9" s="2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56" t="s">
        <v>183</v>
      </c>
      <c r="AL9" s="29"/>
    </row>
    <row r="10" spans="2:38" ht="9.75" customHeight="1">
      <c r="B10" s="27"/>
      <c r="C10" s="2"/>
      <c r="D10" s="2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56"/>
      <c r="AL10" s="29"/>
    </row>
    <row r="11" spans="2:38" ht="9.75" customHeight="1">
      <c r="B11" s="27"/>
      <c r="C11" s="2"/>
      <c r="D11" s="2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56"/>
      <c r="AL11" s="29"/>
    </row>
    <row r="12" spans="2:38" ht="9.75" customHeight="1">
      <c r="B12" s="27"/>
      <c r="C12" s="2"/>
      <c r="D12" s="2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56"/>
      <c r="AL12" s="29"/>
    </row>
    <row r="13" spans="2:38" ht="9.75" customHeight="1">
      <c r="B13" s="27"/>
      <c r="C13" s="2"/>
      <c r="D13" s="2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56"/>
      <c r="AL13" s="29"/>
    </row>
    <row r="14" spans="2:38" ht="9.75" customHeight="1">
      <c r="B14" s="27"/>
      <c r="C14" s="2"/>
      <c r="D14" s="2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56"/>
      <c r="AL14" s="29"/>
    </row>
    <row r="15" spans="2:38" ht="9.75" customHeight="1">
      <c r="B15" s="27"/>
      <c r="C15" s="2"/>
      <c r="D15" s="2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56"/>
      <c r="AL15" s="29"/>
    </row>
    <row r="16" spans="2:38" ht="9.75" customHeight="1">
      <c r="B16" s="2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6"/>
      <c r="AA16" s="56"/>
      <c r="AB16" s="60"/>
      <c r="AC16" s="188"/>
      <c r="AD16" s="188"/>
      <c r="AE16" s="188"/>
      <c r="AF16" s="188"/>
      <c r="AG16" s="188"/>
      <c r="AH16" s="188"/>
      <c r="AI16" s="188"/>
      <c r="AJ16" s="188"/>
      <c r="AK16" s="188"/>
      <c r="AL16" s="29"/>
    </row>
    <row r="17" spans="2:38" ht="9.75" customHeight="1"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6"/>
      <c r="AA17" s="56"/>
      <c r="AB17" s="60"/>
      <c r="AC17" s="188"/>
      <c r="AD17" s="188"/>
      <c r="AE17" s="188"/>
      <c r="AF17" s="188"/>
      <c r="AG17" s="188"/>
      <c r="AH17" s="188"/>
      <c r="AI17" s="188"/>
      <c r="AJ17" s="188"/>
      <c r="AK17" s="188"/>
      <c r="AL17" s="29"/>
    </row>
    <row r="18" spans="2:38" ht="12" customHeight="1">
      <c r="B18" s="27"/>
      <c r="C18" s="2"/>
      <c r="D18" s="2"/>
      <c r="E18" s="2"/>
      <c r="F18" s="2"/>
      <c r="G18" s="2"/>
      <c r="H18" s="62"/>
      <c r="I18" s="62"/>
      <c r="J18" s="320" t="s">
        <v>124</v>
      </c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2"/>
      <c r="AD18" s="61"/>
      <c r="AE18" s="61"/>
      <c r="AF18" s="61"/>
      <c r="AG18" s="61"/>
      <c r="AH18" s="61"/>
      <c r="AI18" s="61"/>
      <c r="AJ18" s="61"/>
      <c r="AK18" s="61"/>
      <c r="AL18" s="29"/>
    </row>
    <row r="19" spans="2:39" ht="12" customHeight="1">
      <c r="B19" s="2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"/>
      <c r="AM19" s="77"/>
    </row>
    <row r="20" spans="2:39" ht="4.5" customHeight="1">
      <c r="B20" s="27"/>
      <c r="C20" s="2"/>
      <c r="D20" s="2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6"/>
      <c r="AJ20" s="2"/>
      <c r="AK20" s="2"/>
      <c r="AL20" s="29"/>
      <c r="AM20" s="77"/>
    </row>
    <row r="21" spans="2:39" ht="12" customHeight="1">
      <c r="B21" s="27"/>
      <c r="C21" s="2"/>
      <c r="D21" s="2"/>
      <c r="E21" s="323" t="s">
        <v>185</v>
      </c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2"/>
      <c r="AK21" s="2"/>
      <c r="AL21" s="29"/>
      <c r="AM21" s="77"/>
    </row>
    <row r="22" spans="2:39" ht="23.25" customHeight="1">
      <c r="B22" s="27"/>
      <c r="C22" s="2"/>
      <c r="D22" s="2"/>
      <c r="E22" s="326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5"/>
      <c r="AJ22" s="2"/>
      <c r="AK22" s="2"/>
      <c r="AL22" s="29"/>
      <c r="AM22" s="77"/>
    </row>
    <row r="23" spans="2:41" ht="12" customHeight="1">
      <c r="B23" s="27"/>
      <c r="C23" s="2"/>
      <c r="D23" s="2"/>
      <c r="E23" s="98"/>
      <c r="F23" s="2"/>
      <c r="G23" s="2"/>
      <c r="H23" s="2"/>
      <c r="I23" s="2"/>
      <c r="J23" s="2"/>
      <c r="K23" s="96"/>
      <c r="L23" s="96"/>
      <c r="M23" s="19"/>
      <c r="N23" s="307" t="s">
        <v>48</v>
      </c>
      <c r="O23" s="307"/>
      <c r="P23" s="307"/>
      <c r="Q23" s="307"/>
      <c r="R23" s="307"/>
      <c r="S23" s="328" t="str">
        <f>INDEX(C168:C171,B167)</f>
        <v>март</v>
      </c>
      <c r="T23" s="328"/>
      <c r="U23" s="328"/>
      <c r="V23" s="327">
        <v>2019</v>
      </c>
      <c r="W23" s="327"/>
      <c r="X23" s="97" t="s">
        <v>49</v>
      </c>
      <c r="Y23" s="19"/>
      <c r="Z23" s="19"/>
      <c r="AA23" s="96"/>
      <c r="AB23" s="96"/>
      <c r="AC23" s="2"/>
      <c r="AD23" s="2"/>
      <c r="AE23" s="2"/>
      <c r="AF23" s="2"/>
      <c r="AG23" s="2"/>
      <c r="AH23" s="2"/>
      <c r="AI23" s="99"/>
      <c r="AJ23" s="2"/>
      <c r="AK23" s="2"/>
      <c r="AL23" s="29"/>
      <c r="AO23" s="122">
        <f>IF(S23="март",1,IF(S23="июнь",2,IF(S23="сентябрь",3,4)))</f>
        <v>1</v>
      </c>
    </row>
    <row r="24" spans="2:38" ht="9.75" customHeight="1">
      <c r="B24" s="27"/>
      <c r="C24" s="2"/>
      <c r="D24" s="2"/>
      <c r="E24" s="63"/>
      <c r="F24" s="76"/>
      <c r="G24" s="76"/>
      <c r="H24" s="76"/>
      <c r="I24" s="76"/>
      <c r="J24" s="76"/>
      <c r="K24" s="64"/>
      <c r="L24" s="64"/>
      <c r="M24" s="94"/>
      <c r="N24" s="94"/>
      <c r="O24" s="94"/>
      <c r="P24" s="94"/>
      <c r="Q24" s="94"/>
      <c r="R24" s="95"/>
      <c r="S24" s="306" t="s">
        <v>92</v>
      </c>
      <c r="T24" s="306"/>
      <c r="U24" s="306"/>
      <c r="V24" s="296"/>
      <c r="W24" s="296"/>
      <c r="X24" s="95"/>
      <c r="Y24" s="95"/>
      <c r="Z24" s="65"/>
      <c r="AA24" s="64"/>
      <c r="AB24" s="64"/>
      <c r="AC24" s="76"/>
      <c r="AD24" s="76"/>
      <c r="AE24" s="76"/>
      <c r="AF24" s="76"/>
      <c r="AG24" s="76"/>
      <c r="AH24" s="76"/>
      <c r="AI24" s="66"/>
      <c r="AJ24" s="2"/>
      <c r="AK24" s="2"/>
      <c r="AL24" s="29"/>
    </row>
    <row r="25" spans="2:39" ht="12" customHeight="1">
      <c r="B25" s="27"/>
      <c r="C25" s="2"/>
      <c r="D25" s="2"/>
      <c r="E25" s="17"/>
      <c r="F25" s="17"/>
      <c r="G25" s="2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1"/>
      <c r="AE25" s="61"/>
      <c r="AF25" s="61"/>
      <c r="AG25" s="61"/>
      <c r="AH25" s="61"/>
      <c r="AI25" s="61"/>
      <c r="AJ25" s="61"/>
      <c r="AK25" s="61"/>
      <c r="AL25" s="29"/>
      <c r="AM25" s="77"/>
    </row>
    <row r="26" spans="2:39" ht="12" customHeight="1">
      <c r="B26" s="27"/>
      <c r="C26" s="2"/>
      <c r="D26" s="2"/>
      <c r="E26" s="17"/>
      <c r="F26" s="17"/>
      <c r="G26" s="2"/>
      <c r="H26" s="297" t="s">
        <v>159</v>
      </c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9"/>
      <c r="AF26" s="11"/>
      <c r="AG26" s="17"/>
      <c r="AH26" s="2"/>
      <c r="AI26" s="2"/>
      <c r="AJ26" s="2"/>
      <c r="AK26" s="2"/>
      <c r="AL26" s="29"/>
      <c r="AM26" s="77"/>
    </row>
    <row r="27" spans="2:38" ht="12" customHeight="1"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9"/>
    </row>
    <row r="28" spans="2:38" ht="18" customHeight="1">
      <c r="B28" s="27"/>
      <c r="C28" s="252" t="s">
        <v>129</v>
      </c>
      <c r="D28" s="252"/>
      <c r="E28" s="252"/>
      <c r="F28" s="252"/>
      <c r="G28" s="252"/>
      <c r="H28" s="252"/>
      <c r="I28" s="252"/>
      <c r="J28" s="252"/>
      <c r="K28" s="252"/>
      <c r="L28" s="254" t="s">
        <v>130</v>
      </c>
      <c r="M28" s="255"/>
      <c r="N28" s="255"/>
      <c r="O28" s="255"/>
      <c r="P28" s="255"/>
      <c r="Q28" s="255"/>
      <c r="R28" s="255"/>
      <c r="S28" s="255"/>
      <c r="T28" s="255"/>
      <c r="U28" s="256"/>
      <c r="V28" s="254" t="s">
        <v>50</v>
      </c>
      <c r="W28" s="255"/>
      <c r="X28" s="255"/>
      <c r="Y28" s="255"/>
      <c r="Z28" s="255"/>
      <c r="AA28" s="256"/>
      <c r="AB28" s="12"/>
      <c r="AC28" s="336" t="s">
        <v>125</v>
      </c>
      <c r="AD28" s="337"/>
      <c r="AE28" s="337"/>
      <c r="AF28" s="337"/>
      <c r="AG28" s="337"/>
      <c r="AH28" s="337"/>
      <c r="AI28" s="337"/>
      <c r="AJ28" s="337"/>
      <c r="AK28" s="338"/>
      <c r="AL28" s="29"/>
    </row>
    <row r="29" spans="2:38" ht="12" customHeight="1">
      <c r="B29" s="27"/>
      <c r="C29" s="253" t="s">
        <v>162</v>
      </c>
      <c r="D29" s="253"/>
      <c r="E29" s="253"/>
      <c r="F29" s="253"/>
      <c r="G29" s="253"/>
      <c r="H29" s="253"/>
      <c r="I29" s="253"/>
      <c r="J29" s="253"/>
      <c r="K29" s="253"/>
      <c r="L29" s="257" t="s">
        <v>186</v>
      </c>
      <c r="M29" s="258"/>
      <c r="N29" s="258"/>
      <c r="O29" s="258"/>
      <c r="P29" s="258"/>
      <c r="Q29" s="258"/>
      <c r="R29" s="258"/>
      <c r="S29" s="258"/>
      <c r="T29" s="258"/>
      <c r="U29" s="259"/>
      <c r="V29" s="309" t="s">
        <v>128</v>
      </c>
      <c r="W29" s="310"/>
      <c r="X29" s="310"/>
      <c r="Y29" s="310"/>
      <c r="Z29" s="310"/>
      <c r="AA29" s="311"/>
      <c r="AB29" s="12"/>
      <c r="AC29" s="300" t="s">
        <v>126</v>
      </c>
      <c r="AD29" s="301"/>
      <c r="AE29" s="301"/>
      <c r="AF29" s="301"/>
      <c r="AG29" s="301"/>
      <c r="AH29" s="301"/>
      <c r="AI29" s="301"/>
      <c r="AJ29" s="301"/>
      <c r="AK29" s="302"/>
      <c r="AL29" s="29"/>
    </row>
    <row r="30" spans="2:38" ht="12" customHeight="1">
      <c r="B30" s="27"/>
      <c r="C30" s="253"/>
      <c r="D30" s="253"/>
      <c r="E30" s="253"/>
      <c r="F30" s="253"/>
      <c r="G30" s="253"/>
      <c r="H30" s="253"/>
      <c r="I30" s="253"/>
      <c r="J30" s="253"/>
      <c r="K30" s="253"/>
      <c r="L30" s="260"/>
      <c r="M30" s="261"/>
      <c r="N30" s="261"/>
      <c r="O30" s="261"/>
      <c r="P30" s="261"/>
      <c r="Q30" s="261"/>
      <c r="R30" s="261"/>
      <c r="S30" s="261"/>
      <c r="T30" s="261"/>
      <c r="U30" s="262"/>
      <c r="V30" s="312"/>
      <c r="W30" s="313"/>
      <c r="X30" s="313"/>
      <c r="Y30" s="313"/>
      <c r="Z30" s="313"/>
      <c r="AA30" s="314"/>
      <c r="AB30" s="12"/>
      <c r="AC30" s="303"/>
      <c r="AD30" s="304"/>
      <c r="AE30" s="304"/>
      <c r="AF30" s="304"/>
      <c r="AG30" s="304"/>
      <c r="AH30" s="304"/>
      <c r="AI30" s="304"/>
      <c r="AJ30" s="304"/>
      <c r="AK30" s="305"/>
      <c r="AL30" s="29"/>
    </row>
    <row r="31" spans="2:38" ht="12" customHeight="1">
      <c r="B31" s="27"/>
      <c r="C31" s="253"/>
      <c r="D31" s="253"/>
      <c r="E31" s="253"/>
      <c r="F31" s="253"/>
      <c r="G31" s="253"/>
      <c r="H31" s="253"/>
      <c r="I31" s="253"/>
      <c r="J31" s="253"/>
      <c r="K31" s="253"/>
      <c r="L31" s="260"/>
      <c r="M31" s="261"/>
      <c r="N31" s="261"/>
      <c r="O31" s="261"/>
      <c r="P31" s="261"/>
      <c r="Q31" s="261"/>
      <c r="R31" s="261"/>
      <c r="S31" s="261"/>
      <c r="T31" s="261"/>
      <c r="U31" s="262"/>
      <c r="V31" s="312"/>
      <c r="W31" s="313"/>
      <c r="X31" s="313"/>
      <c r="Y31" s="313"/>
      <c r="Z31" s="313"/>
      <c r="AA31" s="314"/>
      <c r="AB31" s="12"/>
      <c r="AC31" s="252" t="s">
        <v>127</v>
      </c>
      <c r="AD31" s="252"/>
      <c r="AE31" s="252"/>
      <c r="AF31" s="252"/>
      <c r="AG31" s="252"/>
      <c r="AH31" s="252"/>
      <c r="AI31" s="252"/>
      <c r="AJ31" s="252"/>
      <c r="AK31" s="252"/>
      <c r="AL31" s="29"/>
    </row>
    <row r="32" spans="2:38" ht="12" customHeight="1">
      <c r="B32" s="27"/>
      <c r="C32" s="253"/>
      <c r="D32" s="253"/>
      <c r="E32" s="253"/>
      <c r="F32" s="253"/>
      <c r="G32" s="253"/>
      <c r="H32" s="253"/>
      <c r="I32" s="253"/>
      <c r="J32" s="253"/>
      <c r="K32" s="253"/>
      <c r="L32" s="260"/>
      <c r="M32" s="261"/>
      <c r="N32" s="261"/>
      <c r="O32" s="261"/>
      <c r="P32" s="261"/>
      <c r="Q32" s="261"/>
      <c r="R32" s="261"/>
      <c r="S32" s="261"/>
      <c r="T32" s="261"/>
      <c r="U32" s="262"/>
      <c r="V32" s="312"/>
      <c r="W32" s="313"/>
      <c r="X32" s="313"/>
      <c r="Y32" s="313"/>
      <c r="Z32" s="313"/>
      <c r="AA32" s="314"/>
      <c r="AB32" s="12"/>
      <c r="AC32" s="19"/>
      <c r="AD32" s="19"/>
      <c r="AE32" s="19"/>
      <c r="AF32" s="19"/>
      <c r="AG32" s="19"/>
      <c r="AH32" s="19"/>
      <c r="AI32" s="19"/>
      <c r="AJ32" s="19"/>
      <c r="AK32" s="19"/>
      <c r="AL32" s="29"/>
    </row>
    <row r="33" spans="2:38" ht="12" customHeight="1">
      <c r="B33" s="27"/>
      <c r="C33" s="253"/>
      <c r="D33" s="253"/>
      <c r="E33" s="253"/>
      <c r="F33" s="253"/>
      <c r="G33" s="253"/>
      <c r="H33" s="253"/>
      <c r="I33" s="253"/>
      <c r="J33" s="253"/>
      <c r="K33" s="253"/>
      <c r="L33" s="263"/>
      <c r="M33" s="264"/>
      <c r="N33" s="264"/>
      <c r="O33" s="264"/>
      <c r="P33" s="264"/>
      <c r="Q33" s="264"/>
      <c r="R33" s="264"/>
      <c r="S33" s="264"/>
      <c r="T33" s="264"/>
      <c r="U33" s="265"/>
      <c r="V33" s="315"/>
      <c r="W33" s="316"/>
      <c r="X33" s="316"/>
      <c r="Y33" s="316"/>
      <c r="Z33" s="316"/>
      <c r="AA33" s="317"/>
      <c r="AB33" s="12"/>
      <c r="AC33" s="19"/>
      <c r="AD33" s="19"/>
      <c r="AE33" s="19"/>
      <c r="AF33" s="19"/>
      <c r="AG33" s="19"/>
      <c r="AH33" s="19"/>
      <c r="AI33" s="19"/>
      <c r="AJ33" s="19"/>
      <c r="AK33" s="19"/>
      <c r="AL33" s="29"/>
    </row>
    <row r="34" spans="2:38" ht="12" customHeight="1">
      <c r="B34" s="27"/>
      <c r="C34" s="12"/>
      <c r="D34" s="6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2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2:38" ht="12" customHeight="1">
      <c r="B35" s="27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29"/>
    </row>
    <row r="36" spans="2:38" ht="12" customHeight="1">
      <c r="B36" s="27"/>
      <c r="C36" s="71" t="s">
        <v>110</v>
      </c>
      <c r="D36" s="59"/>
      <c r="E36" s="59"/>
      <c r="F36" s="59"/>
      <c r="G36" s="59"/>
      <c r="H36" s="59"/>
      <c r="I36" s="59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181"/>
      <c r="AL36" s="29"/>
    </row>
    <row r="37" spans="2:38" ht="12" customHeight="1">
      <c r="B37" s="27"/>
      <c r="C37" s="340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102"/>
      <c r="AL37" s="29"/>
    </row>
    <row r="38" spans="2:38" ht="12" customHeight="1">
      <c r="B38" s="27"/>
      <c r="C38" s="71" t="s">
        <v>51</v>
      </c>
      <c r="D38" s="59"/>
      <c r="E38" s="59"/>
      <c r="F38" s="59"/>
      <c r="G38" s="59"/>
      <c r="H38" s="59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72"/>
      <c r="AL38" s="29"/>
    </row>
    <row r="39" spans="2:38" ht="12" customHeight="1">
      <c r="B39" s="27"/>
      <c r="C39" s="71" t="s">
        <v>93</v>
      </c>
      <c r="D39" s="59"/>
      <c r="E39" s="59"/>
      <c r="F39" s="59"/>
      <c r="G39" s="59"/>
      <c r="H39" s="59"/>
      <c r="I39" s="138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72"/>
      <c r="AL39" s="29"/>
    </row>
    <row r="40" spans="2:38" ht="12" customHeight="1">
      <c r="B40" s="27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5"/>
      <c r="AL40" s="29"/>
    </row>
    <row r="41" spans="2:38" ht="12" customHeight="1">
      <c r="B41" s="27"/>
      <c r="C41" s="286" t="s">
        <v>85</v>
      </c>
      <c r="D41" s="287"/>
      <c r="E41" s="287"/>
      <c r="F41" s="287"/>
      <c r="G41" s="287"/>
      <c r="H41" s="287"/>
      <c r="I41" s="287"/>
      <c r="J41" s="288"/>
      <c r="K41" s="284" t="s">
        <v>97</v>
      </c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75" t="s">
        <v>163</v>
      </c>
      <c r="AA41" s="275"/>
      <c r="AB41" s="275"/>
      <c r="AC41" s="275"/>
      <c r="AD41" s="275"/>
      <c r="AE41" s="19"/>
      <c r="AF41" s="19"/>
      <c r="AG41" s="19"/>
      <c r="AH41" s="19"/>
      <c r="AI41" s="19"/>
      <c r="AJ41" s="19"/>
      <c r="AK41" s="19"/>
      <c r="AL41" s="29"/>
    </row>
    <row r="42" spans="2:38" ht="12" customHeight="1">
      <c r="B42" s="27"/>
      <c r="C42" s="289"/>
      <c r="D42" s="290"/>
      <c r="E42" s="290"/>
      <c r="F42" s="290"/>
      <c r="G42" s="290"/>
      <c r="H42" s="290"/>
      <c r="I42" s="290"/>
      <c r="J42" s="291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75"/>
      <c r="AA42" s="275"/>
      <c r="AB42" s="275"/>
      <c r="AC42" s="275"/>
      <c r="AD42" s="275"/>
      <c r="AE42" s="19"/>
      <c r="AF42" s="19"/>
      <c r="AG42" s="19"/>
      <c r="AH42" s="19"/>
      <c r="AI42" s="19"/>
      <c r="AJ42" s="19"/>
      <c r="AK42" s="19"/>
      <c r="AL42" s="29"/>
    </row>
    <row r="43" spans="2:38" ht="12" customHeight="1">
      <c r="B43" s="27"/>
      <c r="C43" s="292"/>
      <c r="D43" s="293"/>
      <c r="E43" s="293"/>
      <c r="F43" s="293"/>
      <c r="G43" s="293"/>
      <c r="H43" s="293"/>
      <c r="I43" s="293"/>
      <c r="J43" s="294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75"/>
      <c r="AA43" s="275"/>
      <c r="AB43" s="275"/>
      <c r="AC43" s="275"/>
      <c r="AD43" s="275"/>
      <c r="AE43" s="19"/>
      <c r="AF43" s="19"/>
      <c r="AG43" s="19"/>
      <c r="AH43" s="19"/>
      <c r="AI43" s="19"/>
      <c r="AJ43" s="19"/>
      <c r="AK43" s="19"/>
      <c r="AL43" s="29"/>
    </row>
    <row r="44" spans="2:38" ht="9.75" customHeight="1">
      <c r="B44" s="27"/>
      <c r="C44" s="295">
        <v>2</v>
      </c>
      <c r="D44" s="295"/>
      <c r="E44" s="295"/>
      <c r="F44" s="295"/>
      <c r="G44" s="295"/>
      <c r="H44" s="295"/>
      <c r="I44" s="295"/>
      <c r="J44" s="295"/>
      <c r="K44" s="339">
        <v>3</v>
      </c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>
        <v>4</v>
      </c>
      <c r="AA44" s="339"/>
      <c r="AB44" s="339"/>
      <c r="AC44" s="339"/>
      <c r="AD44" s="339"/>
      <c r="AE44" s="19"/>
      <c r="AF44" s="19"/>
      <c r="AG44" s="19"/>
      <c r="AH44" s="19"/>
      <c r="AI44" s="19"/>
      <c r="AJ44" s="19"/>
      <c r="AK44" s="19"/>
      <c r="AL44" s="29"/>
    </row>
    <row r="45" spans="2:38" ht="12" customHeight="1">
      <c r="B45" s="27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2"/>
      <c r="AA45" s="332"/>
      <c r="AB45" s="332"/>
      <c r="AC45" s="332"/>
      <c r="AD45" s="332"/>
      <c r="AE45" s="19"/>
      <c r="AF45" s="19"/>
      <c r="AG45" s="19"/>
      <c r="AH45" s="19"/>
      <c r="AI45" s="19"/>
      <c r="AJ45" s="19"/>
      <c r="AK45" s="19"/>
      <c r="AL45" s="29"/>
    </row>
    <row r="46" spans="2:38" ht="12" customHeight="1"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87"/>
      <c r="AE46" s="87"/>
      <c r="AF46" s="87"/>
      <c r="AG46" s="87"/>
      <c r="AH46" s="87"/>
      <c r="AI46" s="87"/>
      <c r="AJ46" s="87"/>
      <c r="AK46" s="87"/>
      <c r="AL46" s="29"/>
    </row>
    <row r="47" spans="2:38" ht="22.5" customHeight="1">
      <c r="B47" s="35"/>
      <c r="C47" s="246" t="s">
        <v>86</v>
      </c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6"/>
    </row>
    <row r="48" spans="2:38" ht="3.75" customHeight="1">
      <c r="B48" s="35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6"/>
    </row>
    <row r="49" spans="2:52" ht="9.75" customHeight="1">
      <c r="B49" s="3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247" t="s">
        <v>89</v>
      </c>
      <c r="AG49" s="247"/>
      <c r="AH49" s="247"/>
      <c r="AI49" s="247"/>
      <c r="AJ49" s="247"/>
      <c r="AK49" s="247"/>
      <c r="AL49" s="36"/>
      <c r="AY49" s="123"/>
      <c r="AZ49" s="154"/>
    </row>
    <row r="50" spans="2:52" ht="24" customHeight="1">
      <c r="B50" s="27"/>
      <c r="C50" s="334" t="s">
        <v>52</v>
      </c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248" t="s">
        <v>98</v>
      </c>
      <c r="AA50" s="249"/>
      <c r="AB50" s="250"/>
      <c r="AC50" s="211" t="s">
        <v>94</v>
      </c>
      <c r="AD50" s="212"/>
      <c r="AE50" s="212"/>
      <c r="AF50" s="212"/>
      <c r="AG50" s="212"/>
      <c r="AH50" s="212"/>
      <c r="AI50" s="212"/>
      <c r="AJ50" s="212"/>
      <c r="AK50" s="213"/>
      <c r="AL50" s="29"/>
      <c r="AN50" s="117" t="s">
        <v>71</v>
      </c>
      <c r="AO50" s="117" t="s">
        <v>72</v>
      </c>
      <c r="AP50" s="117" t="s">
        <v>73</v>
      </c>
      <c r="AQ50" s="117" t="s">
        <v>74</v>
      </c>
      <c r="AR50" s="117" t="s">
        <v>75</v>
      </c>
      <c r="AS50" s="117" t="s">
        <v>76</v>
      </c>
      <c r="AT50" s="117" t="s">
        <v>77</v>
      </c>
      <c r="AU50" s="117" t="s">
        <v>78</v>
      </c>
      <c r="AV50" s="117" t="s">
        <v>79</v>
      </c>
      <c r="AW50" s="117" t="s">
        <v>80</v>
      </c>
      <c r="AX50" s="117" t="s">
        <v>81</v>
      </c>
      <c r="AY50" s="121" t="s">
        <v>82</v>
      </c>
      <c r="AZ50" s="155"/>
    </row>
    <row r="51" spans="2:52" ht="9.75" customHeight="1">
      <c r="B51" s="27"/>
      <c r="C51" s="335" t="s">
        <v>53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240" t="s">
        <v>54</v>
      </c>
      <c r="AA51" s="241"/>
      <c r="AB51" s="242"/>
      <c r="AC51" s="243">
        <v>1</v>
      </c>
      <c r="AD51" s="244"/>
      <c r="AE51" s="244"/>
      <c r="AF51" s="244"/>
      <c r="AG51" s="244"/>
      <c r="AH51" s="244"/>
      <c r="AI51" s="244"/>
      <c r="AJ51" s="244"/>
      <c r="AK51" s="245"/>
      <c r="AL51" s="29"/>
      <c r="AN51" s="112">
        <v>1</v>
      </c>
      <c r="AO51" s="112">
        <v>2</v>
      </c>
      <c r="AP51" s="112">
        <v>3</v>
      </c>
      <c r="AQ51" s="112">
        <v>4</v>
      </c>
      <c r="AR51" s="112">
        <v>5</v>
      </c>
      <c r="AS51" s="112">
        <v>6</v>
      </c>
      <c r="AT51" s="112">
        <v>7</v>
      </c>
      <c r="AU51" s="112">
        <v>8</v>
      </c>
      <c r="AV51" s="112">
        <v>9</v>
      </c>
      <c r="AW51" s="112">
        <v>10</v>
      </c>
      <c r="AX51" s="112">
        <v>11</v>
      </c>
      <c r="AY51" s="112">
        <v>12</v>
      </c>
      <c r="AZ51" s="156"/>
    </row>
    <row r="52" spans="2:52" ht="15" customHeight="1">
      <c r="B52" s="27"/>
      <c r="C52" s="344" t="s">
        <v>132</v>
      </c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6"/>
      <c r="Z52" s="330">
        <v>1</v>
      </c>
      <c r="AA52" s="330"/>
      <c r="AB52" s="330"/>
      <c r="AC52" s="350">
        <f>IF(инд=1,SUM(AN52:AP52)/3,IF(инд=2,SUM(AN52:AS52)/6,IF(инд=3,SUM(AN52:AV52)/9,IF(инд=4,SUM(AN52:AY52)/12,0))))</f>
        <v>0</v>
      </c>
      <c r="AD52" s="350"/>
      <c r="AE52" s="350"/>
      <c r="AF52" s="350"/>
      <c r="AG52" s="350"/>
      <c r="AH52" s="350"/>
      <c r="AI52" s="350"/>
      <c r="AJ52" s="350"/>
      <c r="AK52" s="350"/>
      <c r="AL52" s="29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56"/>
    </row>
    <row r="53" spans="2:52" ht="15" customHeight="1">
      <c r="B53" s="27"/>
      <c r="C53" s="347" t="s">
        <v>164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9"/>
      <c r="Z53" s="357">
        <v>2</v>
      </c>
      <c r="AA53" s="357"/>
      <c r="AB53" s="357"/>
      <c r="AC53" s="329">
        <f>IF(инд=1,SUM(AN53:AP53)/3,IF(инд=2,SUM(AN53:AS53)/6,IF(инд=3,SUM(AN53:AV53)/9,IF(инд=4,SUM(AN53:AY53)/12,0))))</f>
        <v>0</v>
      </c>
      <c r="AD53" s="329"/>
      <c r="AE53" s="329"/>
      <c r="AF53" s="329"/>
      <c r="AG53" s="329"/>
      <c r="AH53" s="329"/>
      <c r="AI53" s="329"/>
      <c r="AJ53" s="329"/>
      <c r="AK53" s="329"/>
      <c r="AL53" s="29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56"/>
    </row>
    <row r="54" spans="2:52" ht="15" customHeight="1">
      <c r="B54" s="27"/>
      <c r="C54" s="354" t="s">
        <v>133</v>
      </c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355"/>
      <c r="X54" s="355"/>
      <c r="Y54" s="356"/>
      <c r="Z54" s="352" t="s">
        <v>131</v>
      </c>
      <c r="AA54" s="352"/>
      <c r="AB54" s="352"/>
      <c r="AC54" s="353">
        <f>IF(инд=1,SUM(AN54:AP54)/3,IF(инд=2,SUM(AN54:AS54)/6,IF(инд=3,SUM(AN54:AV54)/9,IF(инд=4,SUM(AN54:AY54)/12,0))))</f>
        <v>0</v>
      </c>
      <c r="AD54" s="353"/>
      <c r="AE54" s="353"/>
      <c r="AF54" s="353"/>
      <c r="AG54" s="353"/>
      <c r="AH54" s="353"/>
      <c r="AI54" s="353"/>
      <c r="AJ54" s="353"/>
      <c r="AK54" s="353"/>
      <c r="AL54" s="2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56"/>
    </row>
    <row r="55" spans="2:52" ht="12" customHeight="1">
      <c r="B55" s="27"/>
      <c r="C55" s="76"/>
      <c r="D55" s="76"/>
      <c r="E55" s="76"/>
      <c r="F55" s="76"/>
      <c r="G55" s="76"/>
      <c r="H55" s="7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9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54"/>
    </row>
    <row r="56" spans="2:52" ht="17.25" customHeight="1">
      <c r="B56" s="27"/>
      <c r="C56" s="351" t="s">
        <v>165</v>
      </c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29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54"/>
    </row>
    <row r="57" spans="2:52" ht="12" customHeight="1"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9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154"/>
    </row>
    <row r="58" spans="2:77" s="4" customFormat="1" ht="12" customHeight="1">
      <c r="B58" s="37"/>
      <c r="C58" s="246" t="s">
        <v>55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38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157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</row>
    <row r="59" spans="2:77" s="4" customFormat="1" ht="12" customHeight="1">
      <c r="B59" s="37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38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22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</row>
    <row r="60" spans="2:77" s="4" customFormat="1" ht="5.25" customHeight="1">
      <c r="B60" s="3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8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22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</row>
    <row r="61" spans="2:77" s="4" customFormat="1" ht="9.75" customHeight="1">
      <c r="B61" s="3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47" t="s">
        <v>99</v>
      </c>
      <c r="AG61" s="247"/>
      <c r="AH61" s="247"/>
      <c r="AI61" s="247"/>
      <c r="AJ61" s="247"/>
      <c r="AK61" s="247"/>
      <c r="AL61" s="3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</row>
    <row r="62" spans="2:77" s="4" customFormat="1" ht="21.75" customHeight="1">
      <c r="B62" s="39"/>
      <c r="C62" s="211" t="s">
        <v>52</v>
      </c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3"/>
      <c r="Z62" s="248" t="s">
        <v>98</v>
      </c>
      <c r="AA62" s="249"/>
      <c r="AB62" s="250"/>
      <c r="AC62" s="211" t="s">
        <v>94</v>
      </c>
      <c r="AD62" s="212"/>
      <c r="AE62" s="212"/>
      <c r="AF62" s="212"/>
      <c r="AG62" s="212"/>
      <c r="AH62" s="212"/>
      <c r="AI62" s="212"/>
      <c r="AJ62" s="212"/>
      <c r="AK62" s="213"/>
      <c r="AL62" s="40"/>
      <c r="AN62" s="117" t="s">
        <v>71</v>
      </c>
      <c r="AO62" s="117" t="s">
        <v>72</v>
      </c>
      <c r="AP62" s="117" t="s">
        <v>73</v>
      </c>
      <c r="AQ62" s="117" t="s">
        <v>74</v>
      </c>
      <c r="AR62" s="117" t="s">
        <v>75</v>
      </c>
      <c r="AS62" s="117" t="s">
        <v>76</v>
      </c>
      <c r="AT62" s="117" t="s">
        <v>77</v>
      </c>
      <c r="AU62" s="117" t="s">
        <v>78</v>
      </c>
      <c r="AV62" s="117" t="s">
        <v>79</v>
      </c>
      <c r="AW62" s="117" t="s">
        <v>80</v>
      </c>
      <c r="AX62" s="117" t="s">
        <v>81</v>
      </c>
      <c r="AY62" s="117" t="s">
        <v>82</v>
      </c>
      <c r="AZ62" s="158"/>
      <c r="BA62" s="159">
        <f>SUM(AN64:AS64)</f>
        <v>0</v>
      </c>
      <c r="BB62" s="159">
        <f>SUM(AN64:AV64)</f>
        <v>0</v>
      </c>
      <c r="BC62" s="159">
        <f>SUM(AN64:AY64)</f>
        <v>0</v>
      </c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</row>
    <row r="63" spans="2:77" s="5" customFormat="1" ht="9.75" customHeight="1">
      <c r="B63" s="41"/>
      <c r="C63" s="214" t="s">
        <v>53</v>
      </c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6"/>
      <c r="Z63" s="240" t="s">
        <v>54</v>
      </c>
      <c r="AA63" s="241"/>
      <c r="AB63" s="242"/>
      <c r="AC63" s="243">
        <v>1</v>
      </c>
      <c r="AD63" s="244"/>
      <c r="AE63" s="244"/>
      <c r="AF63" s="244"/>
      <c r="AG63" s="244"/>
      <c r="AH63" s="244"/>
      <c r="AI63" s="244"/>
      <c r="AJ63" s="244"/>
      <c r="AK63" s="245"/>
      <c r="AL63" s="42"/>
      <c r="AN63" s="112">
        <v>1</v>
      </c>
      <c r="AO63" s="112">
        <v>2</v>
      </c>
      <c r="AP63" s="112">
        <v>3</v>
      </c>
      <c r="AQ63" s="112">
        <v>4</v>
      </c>
      <c r="AR63" s="112">
        <v>5</v>
      </c>
      <c r="AS63" s="112">
        <v>6</v>
      </c>
      <c r="AT63" s="112">
        <v>7</v>
      </c>
      <c r="AU63" s="112">
        <v>8</v>
      </c>
      <c r="AV63" s="112">
        <v>9</v>
      </c>
      <c r="AW63" s="112">
        <v>10</v>
      </c>
      <c r="AX63" s="112">
        <v>11</v>
      </c>
      <c r="AY63" s="112">
        <v>12</v>
      </c>
      <c r="AZ63" s="122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</row>
    <row r="64" spans="2:77" s="5" customFormat="1" ht="21" customHeight="1">
      <c r="B64" s="41"/>
      <c r="C64" s="217" t="s">
        <v>174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9"/>
      <c r="Z64" s="237">
        <v>4</v>
      </c>
      <c r="AA64" s="237"/>
      <c r="AB64" s="237"/>
      <c r="AC64" s="239">
        <f>IF(инд=1,SUM(AN64:AP64),IF(инд=2,SUM(AN64:AS64),IF(инд=3,SUM(AN64:AV64),IF(инд=4,SUM(AN64:AY64),0))))</f>
        <v>0</v>
      </c>
      <c r="AD64" s="239"/>
      <c r="AE64" s="239"/>
      <c r="AF64" s="239"/>
      <c r="AG64" s="239"/>
      <c r="AH64" s="239"/>
      <c r="AI64" s="239"/>
      <c r="AJ64" s="239"/>
      <c r="AK64" s="239"/>
      <c r="AL64" s="4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61">
        <f>SUM(AN64:AY64)</f>
        <v>0</v>
      </c>
      <c r="BA64" s="162">
        <f>SUM(AQ64:AS64)</f>
        <v>0</v>
      </c>
      <c r="BB64" s="162">
        <f>SUM(AT64:AV64)</f>
        <v>0</v>
      </c>
      <c r="BC64" s="162">
        <f>SUM(AW64:AY64)</f>
        <v>0</v>
      </c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</row>
    <row r="65" spans="2:77" s="5" customFormat="1" ht="12" customHeight="1">
      <c r="B65" s="41"/>
      <c r="C65" s="220" t="s">
        <v>134</v>
      </c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2"/>
      <c r="Z65" s="471">
        <v>5</v>
      </c>
      <c r="AA65" s="471"/>
      <c r="AB65" s="471"/>
      <c r="AC65" s="390">
        <f>IF(AO23=1,SUM(AN65:AP66),IF(AO23=2,SUM(AN65:AS66),IF(AO23=3,SUM(AN65:AV66),SUM(AN65:AY66))))</f>
        <v>0</v>
      </c>
      <c r="AD65" s="390"/>
      <c r="AE65" s="390"/>
      <c r="AF65" s="390"/>
      <c r="AG65" s="390"/>
      <c r="AH65" s="390"/>
      <c r="AI65" s="390"/>
      <c r="AJ65" s="390"/>
      <c r="AK65" s="390"/>
      <c r="AL65" s="4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158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</row>
    <row r="66" spans="2:77" s="5" customFormat="1" ht="12" customHeight="1">
      <c r="B66" s="41"/>
      <c r="C66" s="223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5"/>
      <c r="Z66" s="233"/>
      <c r="AA66" s="233"/>
      <c r="AB66" s="233"/>
      <c r="AC66" s="235"/>
      <c r="AD66" s="235"/>
      <c r="AE66" s="235"/>
      <c r="AF66" s="235"/>
      <c r="AG66" s="235"/>
      <c r="AH66" s="235"/>
      <c r="AI66" s="235"/>
      <c r="AJ66" s="235"/>
      <c r="AK66" s="235"/>
      <c r="AL66" s="42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158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</row>
    <row r="67" spans="2:77" s="5" customFormat="1" ht="12" customHeight="1">
      <c r="B67" s="4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42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54"/>
      <c r="BA67" s="163"/>
      <c r="BB67" s="163"/>
      <c r="BC67" s="163"/>
      <c r="BD67" s="163"/>
      <c r="BE67" s="163"/>
      <c r="BF67" s="163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</row>
    <row r="68" spans="2:77" s="5" customFormat="1" ht="12" customHeight="1">
      <c r="B68" s="4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42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54"/>
      <c r="BA68" s="163"/>
      <c r="BB68" s="163"/>
      <c r="BC68" s="163"/>
      <c r="BD68" s="163"/>
      <c r="BE68" s="163"/>
      <c r="BF68" s="163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</row>
    <row r="69" spans="2:77" s="4" customFormat="1" ht="12" customHeight="1">
      <c r="B69" s="37"/>
      <c r="C69" s="246" t="s">
        <v>187</v>
      </c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38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157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</row>
    <row r="70" spans="2:77" s="4" customFormat="1" ht="12" customHeight="1">
      <c r="B70" s="37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38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22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</row>
    <row r="71" spans="2:77" s="4" customFormat="1" ht="9.75" customHeight="1">
      <c r="B71" s="3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56" t="s">
        <v>192</v>
      </c>
      <c r="AL71" s="38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22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</row>
    <row r="72" spans="2:77" s="4" customFormat="1" ht="9.75" customHeight="1">
      <c r="B72" s="3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47" t="s">
        <v>99</v>
      </c>
      <c r="AG72" s="247"/>
      <c r="AH72" s="247"/>
      <c r="AI72" s="247"/>
      <c r="AJ72" s="247"/>
      <c r="AK72" s="247"/>
      <c r="AL72" s="3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</row>
    <row r="73" spans="2:77" s="4" customFormat="1" ht="22.5" customHeight="1">
      <c r="B73" s="39"/>
      <c r="C73" s="211" t="s">
        <v>52</v>
      </c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3"/>
      <c r="Q73" s="248" t="s">
        <v>98</v>
      </c>
      <c r="R73" s="249"/>
      <c r="S73" s="250"/>
      <c r="T73" s="211" t="s">
        <v>188</v>
      </c>
      <c r="U73" s="212"/>
      <c r="V73" s="212"/>
      <c r="W73" s="212"/>
      <c r="X73" s="212"/>
      <c r="Y73" s="212"/>
      <c r="Z73" s="212"/>
      <c r="AA73" s="212"/>
      <c r="AB73" s="213"/>
      <c r="AC73" s="211" t="s">
        <v>189</v>
      </c>
      <c r="AD73" s="212"/>
      <c r="AE73" s="212"/>
      <c r="AF73" s="212"/>
      <c r="AG73" s="212"/>
      <c r="AH73" s="212"/>
      <c r="AI73" s="212"/>
      <c r="AJ73" s="212"/>
      <c r="AK73" s="213"/>
      <c r="AL73" s="40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58"/>
      <c r="BA73" s="159">
        <f>SUM(AN75:AS75)</f>
        <v>0</v>
      </c>
      <c r="BB73" s="159">
        <f>SUM(AN75:AV75)</f>
        <v>0</v>
      </c>
      <c r="BC73" s="159">
        <f>SUM(AN75:AY75)</f>
        <v>0</v>
      </c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</row>
    <row r="74" spans="2:77" s="5" customFormat="1" ht="9.75" customHeight="1">
      <c r="B74" s="41"/>
      <c r="C74" s="214" t="s">
        <v>53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6"/>
      <c r="Q74" s="240" t="s">
        <v>54</v>
      </c>
      <c r="R74" s="241"/>
      <c r="S74" s="242"/>
      <c r="T74" s="243">
        <v>1</v>
      </c>
      <c r="U74" s="244"/>
      <c r="V74" s="244"/>
      <c r="W74" s="244"/>
      <c r="X74" s="244"/>
      <c r="Y74" s="244"/>
      <c r="Z74" s="244"/>
      <c r="AA74" s="244"/>
      <c r="AB74" s="245"/>
      <c r="AC74" s="243">
        <v>2</v>
      </c>
      <c r="AD74" s="244"/>
      <c r="AE74" s="244"/>
      <c r="AF74" s="244"/>
      <c r="AG74" s="244"/>
      <c r="AH74" s="244"/>
      <c r="AI74" s="244"/>
      <c r="AJ74" s="244"/>
      <c r="AK74" s="245"/>
      <c r="AL74" s="42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22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</row>
    <row r="75" spans="2:77" s="5" customFormat="1" ht="26.25" customHeight="1">
      <c r="B75" s="41"/>
      <c r="C75" s="236" t="s">
        <v>190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7">
        <v>6</v>
      </c>
      <c r="R75" s="237"/>
      <c r="S75" s="237"/>
      <c r="T75" s="238"/>
      <c r="U75" s="238"/>
      <c r="V75" s="238"/>
      <c r="W75" s="238"/>
      <c r="X75" s="238"/>
      <c r="Y75" s="238"/>
      <c r="Z75" s="238"/>
      <c r="AA75" s="238"/>
      <c r="AB75" s="238"/>
      <c r="AC75" s="239">
        <f>IF(T75+U83+U86+U87+U88+U89+U90-T76-U91-U92-U93&gt;0,T75+U83+U86+U87+U88+U89+U90-T76-U91-U92-U93,0)</f>
        <v>0</v>
      </c>
      <c r="AD75" s="239"/>
      <c r="AE75" s="239"/>
      <c r="AF75" s="239"/>
      <c r="AG75" s="239"/>
      <c r="AH75" s="239"/>
      <c r="AI75" s="239"/>
      <c r="AJ75" s="239"/>
      <c r="AK75" s="239"/>
      <c r="AL75" s="42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161">
        <f>SUM(AN75:AY75)</f>
        <v>0</v>
      </c>
      <c r="BA75" s="162">
        <f>SUM(AQ75:AS75)</f>
        <v>0</v>
      </c>
      <c r="BB75" s="162">
        <f>SUM(AT75:AV75)</f>
        <v>0</v>
      </c>
      <c r="BC75" s="162">
        <f>SUM(AW75:AY75)</f>
        <v>0</v>
      </c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</row>
    <row r="76" spans="2:77" s="5" customFormat="1" ht="26.25" customHeight="1">
      <c r="B76" s="41"/>
      <c r="C76" s="232" t="s">
        <v>191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3">
        <v>7</v>
      </c>
      <c r="R76" s="233"/>
      <c r="S76" s="233"/>
      <c r="T76" s="234"/>
      <c r="U76" s="234"/>
      <c r="V76" s="234"/>
      <c r="W76" s="234"/>
      <c r="X76" s="234"/>
      <c r="Y76" s="234"/>
      <c r="Z76" s="234"/>
      <c r="AA76" s="234"/>
      <c r="AB76" s="234"/>
      <c r="AC76" s="235">
        <f>IF(T75+U83+U86+U87+U88+U89+U90-T76-U91-U92-U93&lt;0,-(T75+U83+U86+U87+U88+U89+U90-T76-U91-U92-U93),0)</f>
        <v>0</v>
      </c>
      <c r="AD76" s="235"/>
      <c r="AE76" s="235"/>
      <c r="AF76" s="235"/>
      <c r="AG76" s="235"/>
      <c r="AH76" s="235"/>
      <c r="AI76" s="235"/>
      <c r="AJ76" s="235"/>
      <c r="AK76" s="235"/>
      <c r="AL76" s="42"/>
      <c r="AN76" s="152">
        <v>0.35</v>
      </c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158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</row>
    <row r="77" spans="2:77" s="5" customFormat="1" ht="11.25" customHeight="1">
      <c r="B77" s="35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36"/>
      <c r="AN77" s="152">
        <v>0.29</v>
      </c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64"/>
      <c r="BA77" s="163"/>
      <c r="BB77" s="163"/>
      <c r="BC77" s="163"/>
      <c r="BD77" s="163"/>
      <c r="BE77" s="163"/>
      <c r="BF77" s="163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</row>
    <row r="78" spans="2:77" s="5" customFormat="1" ht="12" customHeight="1">
      <c r="B78" s="35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56" t="s">
        <v>193</v>
      </c>
      <c r="AL78" s="36"/>
      <c r="AN78" s="152">
        <v>0.12</v>
      </c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64"/>
      <c r="BA78" s="163"/>
      <c r="BB78" s="163"/>
      <c r="BC78" s="163"/>
      <c r="BD78" s="163"/>
      <c r="BE78" s="163"/>
      <c r="BF78" s="163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</row>
    <row r="79" spans="2:77" s="5" customFormat="1" ht="7.5" customHeight="1">
      <c r="B79" s="3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247" t="s">
        <v>99</v>
      </c>
      <c r="AG79" s="247"/>
      <c r="AH79" s="247"/>
      <c r="AI79" s="247"/>
      <c r="AJ79" s="247"/>
      <c r="AK79" s="247"/>
      <c r="AL79" s="36"/>
      <c r="AN79" s="153">
        <v>0.07</v>
      </c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64"/>
      <c r="BA79" s="163"/>
      <c r="BB79" s="163"/>
      <c r="BC79" s="163"/>
      <c r="BD79" s="163"/>
      <c r="BE79" s="163"/>
      <c r="BF79" s="163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</row>
    <row r="80" spans="2:77" s="5" customFormat="1" ht="14.25" customHeight="1">
      <c r="B80" s="41"/>
      <c r="C80" s="358" t="s">
        <v>52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60"/>
      <c r="S80" s="358" t="s">
        <v>98</v>
      </c>
      <c r="T80" s="360"/>
      <c r="U80" s="364" t="s">
        <v>94</v>
      </c>
      <c r="V80" s="365"/>
      <c r="W80" s="365"/>
      <c r="X80" s="365"/>
      <c r="Y80" s="366"/>
      <c r="Z80" s="370" t="s">
        <v>194</v>
      </c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72"/>
      <c r="AL80" s="42"/>
      <c r="AN80" s="276" t="s">
        <v>83</v>
      </c>
      <c r="AO80" s="277"/>
      <c r="AP80" s="278"/>
      <c r="AQ80" s="276" t="s">
        <v>84</v>
      </c>
      <c r="AR80" s="277"/>
      <c r="AS80" s="278"/>
      <c r="AT80" s="276" t="s">
        <v>31</v>
      </c>
      <c r="AU80" s="277"/>
      <c r="AV80" s="278"/>
      <c r="AW80" s="276" t="s">
        <v>32</v>
      </c>
      <c r="AX80" s="277"/>
      <c r="AY80" s="278"/>
      <c r="AZ80" s="156"/>
      <c r="BA80" s="163"/>
      <c r="BB80" s="163"/>
      <c r="BC80" s="163"/>
      <c r="BD80" s="163"/>
      <c r="BE80" s="163"/>
      <c r="BF80" s="163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</row>
    <row r="81" spans="2:58" ht="14.25" customHeight="1">
      <c r="B81" s="27"/>
      <c r="C81" s="361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3"/>
      <c r="S81" s="361"/>
      <c r="T81" s="363"/>
      <c r="U81" s="367"/>
      <c r="V81" s="368"/>
      <c r="W81" s="368"/>
      <c r="X81" s="368"/>
      <c r="Y81" s="369"/>
      <c r="Z81" s="373" t="str">
        <f>INDEX(G168:G171,инд)</f>
        <v>январь</v>
      </c>
      <c r="AA81" s="374"/>
      <c r="AB81" s="374"/>
      <c r="AC81" s="375"/>
      <c r="AD81" s="376" t="str">
        <f>INDEX(E168:E171,инд)</f>
        <v>февраль</v>
      </c>
      <c r="AE81" s="377"/>
      <c r="AF81" s="377"/>
      <c r="AG81" s="378"/>
      <c r="AH81" s="373" t="str">
        <f>INDEX(C168:C171,инд)</f>
        <v>март</v>
      </c>
      <c r="AI81" s="374"/>
      <c r="AJ81" s="374"/>
      <c r="AK81" s="375"/>
      <c r="AL81" s="29"/>
      <c r="AN81" s="117" t="s">
        <v>71</v>
      </c>
      <c r="AO81" s="117" t="s">
        <v>72</v>
      </c>
      <c r="AP81" s="117" t="s">
        <v>73</v>
      </c>
      <c r="AQ81" s="117" t="s">
        <v>74</v>
      </c>
      <c r="AR81" s="117" t="s">
        <v>75</v>
      </c>
      <c r="AS81" s="117" t="s">
        <v>76</v>
      </c>
      <c r="AT81" s="117" t="s">
        <v>77</v>
      </c>
      <c r="AU81" s="117" t="s">
        <v>78</v>
      </c>
      <c r="AV81" s="117" t="s">
        <v>79</v>
      </c>
      <c r="AW81" s="117" t="s">
        <v>80</v>
      </c>
      <c r="AX81" s="117" t="s">
        <v>81</v>
      </c>
      <c r="AY81" s="117" t="s">
        <v>82</v>
      </c>
      <c r="AZ81" s="156"/>
      <c r="BA81" s="165"/>
      <c r="BB81" s="165"/>
      <c r="BC81" s="165"/>
      <c r="BD81" s="165"/>
      <c r="BE81" s="165"/>
      <c r="BF81" s="165"/>
    </row>
    <row r="82" spans="2:58" ht="9.75" customHeight="1">
      <c r="B82" s="27"/>
      <c r="C82" s="379" t="s">
        <v>53</v>
      </c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0"/>
      <c r="Q82" s="380"/>
      <c r="R82" s="381"/>
      <c r="S82" s="382" t="s">
        <v>54</v>
      </c>
      <c r="T82" s="383"/>
      <c r="U82" s="382">
        <v>1</v>
      </c>
      <c r="V82" s="384"/>
      <c r="W82" s="384"/>
      <c r="X82" s="384"/>
      <c r="Y82" s="383"/>
      <c r="Z82" s="243">
        <v>2</v>
      </c>
      <c r="AA82" s="244"/>
      <c r="AB82" s="244"/>
      <c r="AC82" s="245"/>
      <c r="AD82" s="243">
        <v>3</v>
      </c>
      <c r="AE82" s="244"/>
      <c r="AF82" s="244"/>
      <c r="AG82" s="245"/>
      <c r="AH82" s="243">
        <v>4</v>
      </c>
      <c r="AI82" s="244"/>
      <c r="AJ82" s="244"/>
      <c r="AK82" s="245"/>
      <c r="AL82" s="29"/>
      <c r="AN82" s="146">
        <v>0.35</v>
      </c>
      <c r="AO82" s="146">
        <v>0.35</v>
      </c>
      <c r="AP82" s="146">
        <v>0.35</v>
      </c>
      <c r="AQ82" s="146">
        <v>0.35</v>
      </c>
      <c r="AR82" s="146">
        <v>0.35</v>
      </c>
      <c r="AS82" s="146">
        <v>0.35</v>
      </c>
      <c r="AT82" s="146">
        <v>0.35</v>
      </c>
      <c r="AU82" s="146">
        <v>0.35</v>
      </c>
      <c r="AV82" s="146">
        <v>0.35</v>
      </c>
      <c r="AW82" s="146">
        <v>0.35</v>
      </c>
      <c r="AX82" s="146">
        <v>0.35</v>
      </c>
      <c r="AY82" s="146">
        <v>0.35</v>
      </c>
      <c r="AZ82" s="156"/>
      <c r="BA82" s="165"/>
      <c r="BB82" s="165"/>
      <c r="BC82" s="165"/>
      <c r="BD82" s="165"/>
      <c r="BE82" s="165"/>
      <c r="BF82" s="165"/>
    </row>
    <row r="83" spans="2:58" ht="11.25" customHeight="1">
      <c r="B83" s="27"/>
      <c r="C83" s="386" t="s">
        <v>100</v>
      </c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8"/>
      <c r="S83" s="389" t="s">
        <v>135</v>
      </c>
      <c r="T83" s="389"/>
      <c r="U83" s="390">
        <f>IF(AO$23=1,SUM(AN83:AP83),IF(AO$23=2,SUM(AN83:AS83),IF(AO$23=3,SUM(AN83:AV83),SUM(AN83:AY83))))</f>
        <v>0</v>
      </c>
      <c r="V83" s="390"/>
      <c r="W83" s="390"/>
      <c r="X83" s="390"/>
      <c r="Y83" s="390"/>
      <c r="Z83" s="390">
        <f>IF($AO$23=1,AN83,IF($AO$23=2,AQ83,IF($AO$23=3,AT83,AW83)))</f>
        <v>0</v>
      </c>
      <c r="AA83" s="390"/>
      <c r="AB83" s="390"/>
      <c r="AC83" s="390"/>
      <c r="AD83" s="390">
        <f>IF($AO$23=1,AO83,IF($AO$23=2,AR83,IF($AO$23=3,AU83,AX83)))</f>
        <v>0</v>
      </c>
      <c r="AE83" s="390"/>
      <c r="AF83" s="390"/>
      <c r="AG83" s="390"/>
      <c r="AH83" s="390">
        <f>IF($AO$23=1,AP83,IF($AO$23=2,AS83,IF($AO$23=3,AV83,AY83)))</f>
        <v>0</v>
      </c>
      <c r="AI83" s="390"/>
      <c r="AJ83" s="390"/>
      <c r="AK83" s="390"/>
      <c r="AL83" s="29"/>
      <c r="AN83" s="194">
        <f>ROUND(AN65*AN79+(AN64-AN65)*AN82+AN84,2)</f>
        <v>0</v>
      </c>
      <c r="AO83" s="194">
        <f>ROUND(AO65*AN79+(AO64-AO65)*AO82+AO84,2)</f>
        <v>0</v>
      </c>
      <c r="AP83" s="194">
        <f>ROUND(AP65*AN79+(AP64-AP65)*AP82+AP84,2)</f>
        <v>0</v>
      </c>
      <c r="AQ83" s="194">
        <f aca="true" t="shared" si="0" ref="AQ83:AY83">ROUND(AQ65*7%+(AQ64-AQ65)*AQ82+AQ84,2)</f>
        <v>0</v>
      </c>
      <c r="AR83" s="194">
        <f t="shared" si="0"/>
        <v>0</v>
      </c>
      <c r="AS83" s="194">
        <f t="shared" si="0"/>
        <v>0</v>
      </c>
      <c r="AT83" s="194">
        <f t="shared" si="0"/>
        <v>0</v>
      </c>
      <c r="AU83" s="194">
        <f t="shared" si="0"/>
        <v>0</v>
      </c>
      <c r="AV83" s="194">
        <f t="shared" si="0"/>
        <v>0</v>
      </c>
      <c r="AW83" s="194">
        <f t="shared" si="0"/>
        <v>0</v>
      </c>
      <c r="AX83" s="194">
        <f t="shared" si="0"/>
        <v>0</v>
      </c>
      <c r="AY83" s="194">
        <f t="shared" si="0"/>
        <v>0</v>
      </c>
      <c r="AZ83" s="166">
        <f>SUM(AN83:AP83)</f>
        <v>0</v>
      </c>
      <c r="BA83" s="167">
        <f>SUM(AQ83:AS83)</f>
        <v>0</v>
      </c>
      <c r="BB83" s="167">
        <f>SUM(AT83:AV83)</f>
        <v>0</v>
      </c>
      <c r="BC83" s="167">
        <f>SUM(AW83:AY83)</f>
        <v>0</v>
      </c>
      <c r="BD83" s="165"/>
      <c r="BE83" s="165"/>
      <c r="BF83" s="165"/>
    </row>
    <row r="84" spans="2:77" s="3" customFormat="1" ht="10.5" customHeight="1">
      <c r="B84" s="30"/>
      <c r="C84" s="426" t="s">
        <v>111</v>
      </c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8"/>
      <c r="S84" s="472" t="s">
        <v>136</v>
      </c>
      <c r="T84" s="473"/>
      <c r="U84" s="449">
        <f>IF(AO$23=1,SUM(AN84:AP84),IF(AO$23=2,SUM(AN84:AS84),IF(AO$23=3,SUM(AN84:AV84),SUM(AN84:AY84))))</f>
        <v>0</v>
      </c>
      <c r="V84" s="450"/>
      <c r="W84" s="450"/>
      <c r="X84" s="450"/>
      <c r="Y84" s="451"/>
      <c r="Z84" s="449">
        <f>IF($AO$23=1,AN84,IF($AO$23=2,AQ84,IF($AO$23=3,AT84,AW84)))</f>
        <v>0</v>
      </c>
      <c r="AA84" s="450"/>
      <c r="AB84" s="450"/>
      <c r="AC84" s="451"/>
      <c r="AD84" s="449">
        <f>IF($AO$23=1,AO84,IF($AO$23=2,AR84,IF($AO$23=3,AU84,AX84)))</f>
        <v>0</v>
      </c>
      <c r="AE84" s="450"/>
      <c r="AF84" s="450"/>
      <c r="AG84" s="451"/>
      <c r="AH84" s="449">
        <f>IF($AO$23=1,AP84,IF($AO$23=2,AS84,IF($AO$23=3,AV84,AY84)))</f>
        <v>0</v>
      </c>
      <c r="AI84" s="450"/>
      <c r="AJ84" s="450"/>
      <c r="AK84" s="451"/>
      <c r="AL84" s="31"/>
      <c r="AN84" s="195">
        <f aca="true" t="shared" si="1" ref="AN84:AY84">AN82*AN85</f>
        <v>0</v>
      </c>
      <c r="AO84" s="195">
        <f t="shared" si="1"/>
        <v>0</v>
      </c>
      <c r="AP84" s="195">
        <f t="shared" si="1"/>
        <v>0</v>
      </c>
      <c r="AQ84" s="195">
        <f t="shared" si="1"/>
        <v>0</v>
      </c>
      <c r="AR84" s="195">
        <f t="shared" si="1"/>
        <v>0</v>
      </c>
      <c r="AS84" s="195">
        <f t="shared" si="1"/>
        <v>0</v>
      </c>
      <c r="AT84" s="195">
        <f t="shared" si="1"/>
        <v>0</v>
      </c>
      <c r="AU84" s="195">
        <f t="shared" si="1"/>
        <v>0</v>
      </c>
      <c r="AV84" s="195">
        <f t="shared" si="1"/>
        <v>0</v>
      </c>
      <c r="AW84" s="195">
        <f t="shared" si="1"/>
        <v>0</v>
      </c>
      <c r="AX84" s="195">
        <f t="shared" si="1"/>
        <v>0</v>
      </c>
      <c r="AY84" s="195">
        <f t="shared" si="1"/>
        <v>0</v>
      </c>
      <c r="AZ84" s="168"/>
      <c r="BA84" s="154"/>
      <c r="BB84" s="154"/>
      <c r="BC84" s="154"/>
      <c r="BD84" s="154"/>
      <c r="BE84" s="154"/>
      <c r="BF84" s="154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</row>
    <row r="85" spans="2:77" s="3" customFormat="1" ht="13.5" customHeight="1">
      <c r="B85" s="30"/>
      <c r="C85" s="426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8"/>
      <c r="S85" s="472"/>
      <c r="T85" s="473"/>
      <c r="U85" s="449"/>
      <c r="V85" s="450"/>
      <c r="W85" s="450"/>
      <c r="X85" s="450"/>
      <c r="Y85" s="451"/>
      <c r="Z85" s="449"/>
      <c r="AA85" s="450"/>
      <c r="AB85" s="450"/>
      <c r="AC85" s="451"/>
      <c r="AD85" s="449"/>
      <c r="AE85" s="450"/>
      <c r="AF85" s="450"/>
      <c r="AG85" s="451"/>
      <c r="AH85" s="449"/>
      <c r="AI85" s="450"/>
      <c r="AJ85" s="450"/>
      <c r="AK85" s="451"/>
      <c r="AL85" s="31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69"/>
      <c r="BA85" s="154"/>
      <c r="BB85" s="154"/>
      <c r="BC85" s="154"/>
      <c r="BD85" s="154"/>
      <c r="BE85" s="154"/>
      <c r="BF85" s="154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</row>
    <row r="86" spans="2:58" ht="14.25" customHeight="1">
      <c r="B86" s="27"/>
      <c r="C86" s="347" t="s">
        <v>166</v>
      </c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9"/>
      <c r="S86" s="389" t="s">
        <v>137</v>
      </c>
      <c r="T86" s="389"/>
      <c r="U86" s="390">
        <f aca="true" t="shared" si="2" ref="U86:U93">IF(AO$23=1,SUM(AN86:AP86),IF(AO$23=2,SUM(AN86:AS86),IF(AO$23=3,SUM(AN86:AV86),SUM(AN86:AY86))))</f>
        <v>0</v>
      </c>
      <c r="V86" s="390"/>
      <c r="W86" s="390"/>
      <c r="X86" s="390"/>
      <c r="Y86" s="390"/>
      <c r="Z86" s="385" t="s">
        <v>47</v>
      </c>
      <c r="AA86" s="385"/>
      <c r="AB86" s="385"/>
      <c r="AC86" s="385"/>
      <c r="AD86" s="385" t="s">
        <v>47</v>
      </c>
      <c r="AE86" s="385"/>
      <c r="AF86" s="385"/>
      <c r="AG86" s="385"/>
      <c r="AH86" s="385" t="s">
        <v>47</v>
      </c>
      <c r="AI86" s="385"/>
      <c r="AJ86" s="385"/>
      <c r="AK86" s="385"/>
      <c r="AL86" s="29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69"/>
      <c r="BA86" s="165"/>
      <c r="BB86" s="165"/>
      <c r="BC86" s="165"/>
      <c r="BD86" s="165"/>
      <c r="BE86" s="165"/>
      <c r="BF86" s="165"/>
    </row>
    <row r="87" spans="2:52" ht="22.5" customHeight="1">
      <c r="B87" s="27"/>
      <c r="C87" s="347" t="s">
        <v>101</v>
      </c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9"/>
      <c r="S87" s="389" t="s">
        <v>138</v>
      </c>
      <c r="T87" s="389"/>
      <c r="U87" s="390">
        <f t="shared" si="2"/>
        <v>0</v>
      </c>
      <c r="V87" s="390"/>
      <c r="W87" s="390"/>
      <c r="X87" s="390"/>
      <c r="Y87" s="390"/>
      <c r="Z87" s="385" t="s">
        <v>47</v>
      </c>
      <c r="AA87" s="385"/>
      <c r="AB87" s="385"/>
      <c r="AC87" s="385"/>
      <c r="AD87" s="385" t="s">
        <v>47</v>
      </c>
      <c r="AE87" s="385"/>
      <c r="AF87" s="385"/>
      <c r="AG87" s="385"/>
      <c r="AH87" s="385" t="s">
        <v>47</v>
      </c>
      <c r="AI87" s="385"/>
      <c r="AJ87" s="385"/>
      <c r="AK87" s="385"/>
      <c r="AL87" s="29"/>
      <c r="AN87" s="193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64"/>
    </row>
    <row r="88" spans="2:52" ht="13.5" customHeight="1">
      <c r="B88" s="27"/>
      <c r="C88" s="347" t="s">
        <v>56</v>
      </c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9"/>
      <c r="S88" s="389" t="s">
        <v>139</v>
      </c>
      <c r="T88" s="389"/>
      <c r="U88" s="390">
        <f t="shared" si="2"/>
        <v>0</v>
      </c>
      <c r="V88" s="390"/>
      <c r="W88" s="390"/>
      <c r="X88" s="390"/>
      <c r="Y88" s="390"/>
      <c r="Z88" s="385" t="s">
        <v>47</v>
      </c>
      <c r="AA88" s="385"/>
      <c r="AB88" s="385"/>
      <c r="AC88" s="385"/>
      <c r="AD88" s="385" t="s">
        <v>47</v>
      </c>
      <c r="AE88" s="385"/>
      <c r="AF88" s="385"/>
      <c r="AG88" s="385"/>
      <c r="AH88" s="385" t="s">
        <v>47</v>
      </c>
      <c r="AI88" s="385"/>
      <c r="AJ88" s="385"/>
      <c r="AK88" s="385"/>
      <c r="AL88" s="29"/>
      <c r="AN88" s="193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64"/>
    </row>
    <row r="89" spans="2:52" ht="35.25" customHeight="1">
      <c r="B89" s="27"/>
      <c r="C89" s="347" t="s">
        <v>195</v>
      </c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9"/>
      <c r="S89" s="389" t="s">
        <v>140</v>
      </c>
      <c r="T89" s="389"/>
      <c r="U89" s="390">
        <f t="shared" si="2"/>
        <v>0</v>
      </c>
      <c r="V89" s="390"/>
      <c r="W89" s="390"/>
      <c r="X89" s="390"/>
      <c r="Y89" s="390"/>
      <c r="Z89" s="385" t="s">
        <v>47</v>
      </c>
      <c r="AA89" s="385"/>
      <c r="AB89" s="385"/>
      <c r="AC89" s="385"/>
      <c r="AD89" s="385" t="s">
        <v>47</v>
      </c>
      <c r="AE89" s="385"/>
      <c r="AF89" s="385"/>
      <c r="AG89" s="385"/>
      <c r="AH89" s="385" t="s">
        <v>47</v>
      </c>
      <c r="AI89" s="385"/>
      <c r="AJ89" s="385"/>
      <c r="AK89" s="385"/>
      <c r="AL89" s="29"/>
      <c r="AN89" s="193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64"/>
    </row>
    <row r="90" spans="2:52" ht="21.75" customHeight="1">
      <c r="B90" s="27"/>
      <c r="C90" s="347" t="s">
        <v>57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9"/>
      <c r="S90" s="389" t="s">
        <v>141</v>
      </c>
      <c r="T90" s="389"/>
      <c r="U90" s="390">
        <f t="shared" si="2"/>
        <v>0</v>
      </c>
      <c r="V90" s="390"/>
      <c r="W90" s="390"/>
      <c r="X90" s="390"/>
      <c r="Y90" s="390"/>
      <c r="Z90" s="385" t="s">
        <v>47</v>
      </c>
      <c r="AA90" s="385"/>
      <c r="AB90" s="385"/>
      <c r="AC90" s="385"/>
      <c r="AD90" s="385" t="s">
        <v>47</v>
      </c>
      <c r="AE90" s="385"/>
      <c r="AF90" s="385"/>
      <c r="AG90" s="385"/>
      <c r="AH90" s="385" t="s">
        <v>47</v>
      </c>
      <c r="AI90" s="385"/>
      <c r="AJ90" s="385"/>
      <c r="AK90" s="385"/>
      <c r="AL90" s="29"/>
      <c r="AN90" s="193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64"/>
    </row>
    <row r="91" spans="2:55" ht="24.75" customHeight="1">
      <c r="B91" s="27"/>
      <c r="C91" s="347" t="s">
        <v>112</v>
      </c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9"/>
      <c r="S91" s="389" t="s">
        <v>142</v>
      </c>
      <c r="T91" s="389"/>
      <c r="U91" s="390">
        <f t="shared" si="2"/>
        <v>0</v>
      </c>
      <c r="V91" s="390"/>
      <c r="W91" s="390"/>
      <c r="X91" s="390"/>
      <c r="Y91" s="390"/>
      <c r="Z91" s="390">
        <f>IF($AO$23=1,AN91,IF($AO$23=2,AQ91,IF($AO$23=3,AT91,AW91)))</f>
        <v>0</v>
      </c>
      <c r="AA91" s="390"/>
      <c r="AB91" s="390"/>
      <c r="AC91" s="390"/>
      <c r="AD91" s="390">
        <f>IF($AO$23=1,AO91,IF($AO$23=2,AR91,IF($AO$23=3,AU91,AX91)))</f>
        <v>0</v>
      </c>
      <c r="AE91" s="390"/>
      <c r="AF91" s="390"/>
      <c r="AG91" s="390"/>
      <c r="AH91" s="390">
        <f>IF($AO$23=1,AP91,IF($AO$23=2,AS91,IF($AO$23=3,AV91,AY91)))</f>
        <v>0</v>
      </c>
      <c r="AI91" s="390"/>
      <c r="AJ91" s="390"/>
      <c r="AK91" s="390"/>
      <c r="AL91" s="29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70"/>
      <c r="BA91" s="171">
        <f>SUM(AN92:AS92)</f>
        <v>0</v>
      </c>
      <c r="BB91" s="171">
        <f>SUM(AN92:AV92)</f>
        <v>0</v>
      </c>
      <c r="BC91" s="171">
        <f>SUM(AN92:AY92)</f>
        <v>0</v>
      </c>
    </row>
    <row r="92" spans="2:55" ht="24.75" customHeight="1">
      <c r="B92" s="27"/>
      <c r="C92" s="347" t="s">
        <v>113</v>
      </c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9"/>
      <c r="S92" s="389" t="s">
        <v>143</v>
      </c>
      <c r="T92" s="389"/>
      <c r="U92" s="390">
        <f t="shared" si="2"/>
        <v>0</v>
      </c>
      <c r="V92" s="390"/>
      <c r="W92" s="390"/>
      <c r="X92" s="390"/>
      <c r="Y92" s="390"/>
      <c r="Z92" s="390">
        <f>IF($AO$23=1,AN92,IF($AO$23=2,AQ92,IF($AO$23=3,AT92,AW92)))</f>
        <v>0</v>
      </c>
      <c r="AA92" s="390"/>
      <c r="AB92" s="390"/>
      <c r="AC92" s="390"/>
      <c r="AD92" s="390">
        <f>IF($AO$23=1,AO92,IF($AO$23=2,AR92,IF($AO$23=3,AU92,AX92)))</f>
        <v>0</v>
      </c>
      <c r="AE92" s="390"/>
      <c r="AF92" s="390"/>
      <c r="AG92" s="390"/>
      <c r="AH92" s="390">
        <f>IF($AO$23=1,AP92,IF($AO$23=2,AS92,IF($AO$23=3,AV92,AY92)))</f>
        <v>0</v>
      </c>
      <c r="AI92" s="390"/>
      <c r="AJ92" s="390"/>
      <c r="AK92" s="390"/>
      <c r="AL92" s="29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70">
        <f>SUM(AN92:AY92)</f>
        <v>0</v>
      </c>
      <c r="BA92" s="171">
        <f>SUM(AQ92:AS92)</f>
        <v>0</v>
      </c>
      <c r="BB92" s="171">
        <f>SUM(AT92:AV92)</f>
        <v>0</v>
      </c>
      <c r="BC92" s="171">
        <f>SUM(AW92:AY92)</f>
        <v>0</v>
      </c>
    </row>
    <row r="93" spans="2:51" ht="12.75" customHeight="1">
      <c r="B93" s="27"/>
      <c r="C93" s="347" t="s">
        <v>58</v>
      </c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9"/>
      <c r="S93" s="389" t="s">
        <v>144</v>
      </c>
      <c r="T93" s="389"/>
      <c r="U93" s="390">
        <f t="shared" si="2"/>
        <v>0</v>
      </c>
      <c r="V93" s="390"/>
      <c r="W93" s="390"/>
      <c r="X93" s="390"/>
      <c r="Y93" s="390"/>
      <c r="Z93" s="385" t="s">
        <v>47</v>
      </c>
      <c r="AA93" s="385"/>
      <c r="AB93" s="385"/>
      <c r="AC93" s="385"/>
      <c r="AD93" s="385" t="s">
        <v>47</v>
      </c>
      <c r="AE93" s="385"/>
      <c r="AF93" s="385"/>
      <c r="AG93" s="385"/>
      <c r="AH93" s="385" t="s">
        <v>47</v>
      </c>
      <c r="AI93" s="385"/>
      <c r="AJ93" s="385"/>
      <c r="AK93" s="385"/>
      <c r="AL93" s="29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</row>
    <row r="94" spans="2:77" s="3" customFormat="1" ht="12" customHeight="1">
      <c r="B94" s="30"/>
      <c r="C94" s="347" t="s">
        <v>59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9"/>
      <c r="S94" s="389" t="s">
        <v>145</v>
      </c>
      <c r="T94" s="389"/>
      <c r="U94" s="391"/>
      <c r="V94" s="391"/>
      <c r="W94" s="391"/>
      <c r="X94" s="391"/>
      <c r="Y94" s="391"/>
      <c r="Z94" s="385" t="s">
        <v>47</v>
      </c>
      <c r="AA94" s="385"/>
      <c r="AB94" s="385"/>
      <c r="AC94" s="385"/>
      <c r="AD94" s="385" t="s">
        <v>47</v>
      </c>
      <c r="AE94" s="385"/>
      <c r="AF94" s="385"/>
      <c r="AG94" s="385"/>
      <c r="AH94" s="385" t="s">
        <v>47</v>
      </c>
      <c r="AI94" s="385"/>
      <c r="AJ94" s="385"/>
      <c r="AK94" s="385"/>
      <c r="AL94" s="31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</row>
    <row r="95" spans="2:38" ht="12" customHeight="1">
      <c r="B95" s="27"/>
      <c r="C95" s="354" t="s">
        <v>102</v>
      </c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6"/>
      <c r="S95" s="399" t="s">
        <v>146</v>
      </c>
      <c r="T95" s="399"/>
      <c r="U95" s="400"/>
      <c r="V95" s="400"/>
      <c r="W95" s="400"/>
      <c r="X95" s="400"/>
      <c r="Y95" s="400"/>
      <c r="Z95" s="458" t="s">
        <v>47</v>
      </c>
      <c r="AA95" s="458"/>
      <c r="AB95" s="458"/>
      <c r="AC95" s="458"/>
      <c r="AD95" s="458" t="s">
        <v>47</v>
      </c>
      <c r="AE95" s="458"/>
      <c r="AF95" s="458"/>
      <c r="AG95" s="458"/>
      <c r="AH95" s="458" t="s">
        <v>47</v>
      </c>
      <c r="AI95" s="458"/>
      <c r="AJ95" s="458"/>
      <c r="AK95" s="458"/>
      <c r="AL95" s="29"/>
    </row>
    <row r="96" spans="2:38" ht="6.75" customHeight="1">
      <c r="B96" s="43"/>
      <c r="C96" s="15"/>
      <c r="D96" s="18"/>
      <c r="E96" s="18"/>
      <c r="F96" s="18"/>
      <c r="G96" s="18"/>
      <c r="H96" s="15"/>
      <c r="I96" s="18"/>
      <c r="J96" s="18"/>
      <c r="K96" s="18"/>
      <c r="L96" s="18"/>
      <c r="M96" s="18"/>
      <c r="N96" s="15"/>
      <c r="O96" s="18"/>
      <c r="P96" s="18"/>
      <c r="Q96" s="18"/>
      <c r="R96" s="18"/>
      <c r="S96" s="18"/>
      <c r="T96" s="18"/>
      <c r="U96" s="15"/>
      <c r="V96" s="18"/>
      <c r="W96" s="18"/>
      <c r="X96" s="18"/>
      <c r="Y96" s="18"/>
      <c r="Z96" s="18"/>
      <c r="AA96" s="15"/>
      <c r="AB96" s="18"/>
      <c r="AC96" s="18"/>
      <c r="AD96" s="18"/>
      <c r="AE96" s="18"/>
      <c r="AF96" s="18"/>
      <c r="AG96" s="10"/>
      <c r="AH96" s="10"/>
      <c r="AI96" s="10"/>
      <c r="AJ96" s="10"/>
      <c r="AK96" s="10"/>
      <c r="AL96" s="44"/>
    </row>
    <row r="97" spans="2:38" ht="24" customHeight="1">
      <c r="B97" s="27"/>
      <c r="C97" s="246" t="s">
        <v>114</v>
      </c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398"/>
      <c r="AL97" s="28"/>
    </row>
    <row r="98" spans="2:38" ht="6" customHeight="1">
      <c r="B98" s="27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28"/>
    </row>
    <row r="99" spans="2:52" ht="12" customHeight="1">
      <c r="B99" s="27"/>
      <c r="C99" s="392" t="s">
        <v>52</v>
      </c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4"/>
      <c r="U99" s="452" t="s">
        <v>95</v>
      </c>
      <c r="V99" s="392" t="s">
        <v>196</v>
      </c>
      <c r="W99" s="393"/>
      <c r="X99" s="393"/>
      <c r="Y99" s="393"/>
      <c r="Z99" s="394"/>
      <c r="AA99" s="392" t="s">
        <v>60</v>
      </c>
      <c r="AB99" s="393"/>
      <c r="AC99" s="393"/>
      <c r="AD99" s="393"/>
      <c r="AE99" s="393"/>
      <c r="AF99" s="392" t="s">
        <v>96</v>
      </c>
      <c r="AG99" s="393"/>
      <c r="AH99" s="393"/>
      <c r="AI99" s="393"/>
      <c r="AJ99" s="393"/>
      <c r="AK99" s="394"/>
      <c r="AL99" s="54"/>
      <c r="AZ99" s="168"/>
    </row>
    <row r="100" spans="2:52" ht="11.25" customHeight="1">
      <c r="B100" s="27"/>
      <c r="C100" s="395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7"/>
      <c r="U100" s="453"/>
      <c r="V100" s="395"/>
      <c r="W100" s="396"/>
      <c r="X100" s="396"/>
      <c r="Y100" s="396"/>
      <c r="Z100" s="397"/>
      <c r="AA100" s="395"/>
      <c r="AB100" s="396"/>
      <c r="AC100" s="396"/>
      <c r="AD100" s="396"/>
      <c r="AE100" s="396"/>
      <c r="AF100" s="395"/>
      <c r="AG100" s="396"/>
      <c r="AH100" s="396"/>
      <c r="AI100" s="396"/>
      <c r="AJ100" s="396"/>
      <c r="AK100" s="397"/>
      <c r="AL100" s="54"/>
      <c r="AN100" s="279" t="s">
        <v>83</v>
      </c>
      <c r="AO100" s="280"/>
      <c r="AP100" s="281"/>
      <c r="AQ100" s="279" t="s">
        <v>84</v>
      </c>
      <c r="AR100" s="280"/>
      <c r="AS100" s="281"/>
      <c r="AT100" s="279" t="s">
        <v>31</v>
      </c>
      <c r="AU100" s="280"/>
      <c r="AV100" s="281"/>
      <c r="AW100" s="279" t="s">
        <v>32</v>
      </c>
      <c r="AX100" s="280"/>
      <c r="AY100" s="281"/>
      <c r="AZ100" s="172"/>
    </row>
    <row r="101" spans="2:52" ht="9.75" customHeight="1">
      <c r="B101" s="27"/>
      <c r="C101" s="395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7"/>
      <c r="U101" s="453"/>
      <c r="V101" s="395"/>
      <c r="W101" s="396"/>
      <c r="X101" s="396"/>
      <c r="Y101" s="396"/>
      <c r="Z101" s="397"/>
      <c r="AA101" s="395"/>
      <c r="AB101" s="396"/>
      <c r="AC101" s="396"/>
      <c r="AD101" s="396"/>
      <c r="AE101" s="396"/>
      <c r="AF101" s="395"/>
      <c r="AG101" s="396"/>
      <c r="AH101" s="396"/>
      <c r="AI101" s="396"/>
      <c r="AJ101" s="396"/>
      <c r="AK101" s="397"/>
      <c r="AL101" s="54"/>
      <c r="AN101" s="271" t="s">
        <v>61</v>
      </c>
      <c r="AO101" s="272" t="s">
        <v>45</v>
      </c>
      <c r="AP101" s="271" t="s">
        <v>96</v>
      </c>
      <c r="AQ101" s="271" t="s">
        <v>61</v>
      </c>
      <c r="AR101" s="272" t="s">
        <v>45</v>
      </c>
      <c r="AS101" s="271" t="s">
        <v>96</v>
      </c>
      <c r="AT101" s="271" t="s">
        <v>61</v>
      </c>
      <c r="AU101" s="272" t="s">
        <v>45</v>
      </c>
      <c r="AV101" s="271" t="s">
        <v>96</v>
      </c>
      <c r="AW101" s="271" t="s">
        <v>61</v>
      </c>
      <c r="AX101" s="272" t="s">
        <v>45</v>
      </c>
      <c r="AY101" s="271" t="s">
        <v>96</v>
      </c>
      <c r="AZ101" s="172"/>
    </row>
    <row r="102" spans="2:52" ht="9.75" customHeight="1">
      <c r="B102" s="27"/>
      <c r="C102" s="395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7"/>
      <c r="U102" s="454"/>
      <c r="V102" s="395"/>
      <c r="W102" s="396"/>
      <c r="X102" s="396"/>
      <c r="Y102" s="396"/>
      <c r="Z102" s="397"/>
      <c r="AA102" s="395"/>
      <c r="AB102" s="396"/>
      <c r="AC102" s="396"/>
      <c r="AD102" s="396"/>
      <c r="AE102" s="396"/>
      <c r="AF102" s="455"/>
      <c r="AG102" s="456"/>
      <c r="AH102" s="456"/>
      <c r="AI102" s="456"/>
      <c r="AJ102" s="456"/>
      <c r="AK102" s="457"/>
      <c r="AL102" s="54"/>
      <c r="AN102" s="271"/>
      <c r="AO102" s="273"/>
      <c r="AP102" s="271"/>
      <c r="AQ102" s="271"/>
      <c r="AR102" s="273"/>
      <c r="AS102" s="271"/>
      <c r="AT102" s="271"/>
      <c r="AU102" s="273"/>
      <c r="AV102" s="271"/>
      <c r="AW102" s="271"/>
      <c r="AX102" s="273"/>
      <c r="AY102" s="271"/>
      <c r="AZ102" s="168"/>
    </row>
    <row r="103" spans="2:52" ht="9" customHeight="1">
      <c r="B103" s="27"/>
      <c r="C103" s="401" t="s">
        <v>53</v>
      </c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  <c r="S103" s="402"/>
      <c r="T103" s="403"/>
      <c r="U103" s="116" t="s">
        <v>54</v>
      </c>
      <c r="V103" s="401">
        <v>1</v>
      </c>
      <c r="W103" s="402"/>
      <c r="X103" s="402"/>
      <c r="Y103" s="402"/>
      <c r="Z103" s="403"/>
      <c r="AA103" s="401">
        <v>2</v>
      </c>
      <c r="AB103" s="402"/>
      <c r="AC103" s="402"/>
      <c r="AD103" s="402"/>
      <c r="AE103" s="403"/>
      <c r="AF103" s="404">
        <v>3</v>
      </c>
      <c r="AG103" s="405"/>
      <c r="AH103" s="405"/>
      <c r="AI103" s="405"/>
      <c r="AJ103" s="405"/>
      <c r="AK103" s="406"/>
      <c r="AL103" s="54"/>
      <c r="AN103" s="271"/>
      <c r="AO103" s="274"/>
      <c r="AP103" s="271"/>
      <c r="AQ103" s="271"/>
      <c r="AR103" s="274"/>
      <c r="AS103" s="271"/>
      <c r="AT103" s="271"/>
      <c r="AU103" s="274"/>
      <c r="AV103" s="271"/>
      <c r="AW103" s="271"/>
      <c r="AX103" s="274"/>
      <c r="AY103" s="271"/>
      <c r="AZ103" s="168"/>
    </row>
    <row r="104" spans="2:52" ht="13.5" customHeight="1">
      <c r="B104" s="27"/>
      <c r="C104" s="407" t="s">
        <v>197</v>
      </c>
      <c r="D104" s="408"/>
      <c r="E104" s="408"/>
      <c r="F104" s="408"/>
      <c r="G104" s="408"/>
      <c r="H104" s="408"/>
      <c r="I104" s="408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9"/>
      <c r="U104" s="142">
        <v>20</v>
      </c>
      <c r="V104" s="410" t="s">
        <v>47</v>
      </c>
      <c r="W104" s="410"/>
      <c r="X104" s="410"/>
      <c r="Y104" s="410"/>
      <c r="Z104" s="410"/>
      <c r="AA104" s="410" t="s">
        <v>47</v>
      </c>
      <c r="AB104" s="410"/>
      <c r="AC104" s="410"/>
      <c r="AD104" s="410"/>
      <c r="AE104" s="410"/>
      <c r="AF104" s="411">
        <f>SUM(AF105,AF107,AF109,AF111,AF113,AF114,AF119)</f>
        <v>0</v>
      </c>
      <c r="AG104" s="411"/>
      <c r="AH104" s="411"/>
      <c r="AI104" s="411"/>
      <c r="AJ104" s="411"/>
      <c r="AK104" s="411"/>
      <c r="AL104" s="54"/>
      <c r="AN104" s="112">
        <v>1</v>
      </c>
      <c r="AO104" s="112">
        <v>2</v>
      </c>
      <c r="AP104" s="112">
        <v>3</v>
      </c>
      <c r="AQ104" s="112">
        <v>1</v>
      </c>
      <c r="AR104" s="112">
        <v>2</v>
      </c>
      <c r="AS104" s="112">
        <v>3</v>
      </c>
      <c r="AT104" s="112">
        <v>1</v>
      </c>
      <c r="AU104" s="112">
        <v>2</v>
      </c>
      <c r="AV104" s="112">
        <v>3</v>
      </c>
      <c r="AW104" s="112">
        <v>1</v>
      </c>
      <c r="AX104" s="112">
        <v>2</v>
      </c>
      <c r="AY104" s="112">
        <v>3</v>
      </c>
      <c r="AZ104" s="168"/>
    </row>
    <row r="105" spans="2:52" ht="24.75" customHeight="1">
      <c r="B105" s="27"/>
      <c r="C105" s="220" t="s">
        <v>115</v>
      </c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2"/>
      <c r="U105" s="143">
        <v>21</v>
      </c>
      <c r="V105" s="329">
        <f aca="true" t="shared" si="3" ref="V105:V113">IF(инд=1,AN105,IF(инд=2,AN105+AQ105,IF(инд=3,AN105+AQ105+AT105,IF(инд=4,AN105+AQ105+AT105+AW105,0))))</f>
        <v>1</v>
      </c>
      <c r="W105" s="329"/>
      <c r="X105" s="329"/>
      <c r="Y105" s="329"/>
      <c r="Z105" s="329"/>
      <c r="AA105" s="267" t="s">
        <v>47</v>
      </c>
      <c r="AB105" s="267"/>
      <c r="AC105" s="267"/>
      <c r="AD105" s="267"/>
      <c r="AE105" s="267"/>
      <c r="AF105" s="390">
        <f aca="true" t="shared" si="4" ref="AF105:AF113">IF(инд=1,AP105,IF(инд=2,AP105+AS105,IF(инд=3,AP105+AS105+AV105,IF(инд=4,AP105+AS105+AV105+AY105,0))))</f>
        <v>0</v>
      </c>
      <c r="AG105" s="390"/>
      <c r="AH105" s="390"/>
      <c r="AI105" s="390"/>
      <c r="AJ105" s="390"/>
      <c r="AK105" s="390"/>
      <c r="AL105" s="29"/>
      <c r="AN105" s="176">
        <v>1</v>
      </c>
      <c r="AO105" s="177" t="s">
        <v>47</v>
      </c>
      <c r="AP105" s="192"/>
      <c r="AQ105" s="176"/>
      <c r="AR105" s="177" t="s">
        <v>47</v>
      </c>
      <c r="AS105" s="192"/>
      <c r="AT105" s="176"/>
      <c r="AU105" s="177" t="s">
        <v>47</v>
      </c>
      <c r="AV105" s="192"/>
      <c r="AW105" s="176"/>
      <c r="AX105" s="177" t="s">
        <v>47</v>
      </c>
      <c r="AY105" s="192"/>
      <c r="AZ105" s="168"/>
    </row>
    <row r="106" spans="2:52" ht="12" customHeight="1">
      <c r="B106" s="27"/>
      <c r="C106" s="412" t="s">
        <v>147</v>
      </c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4"/>
      <c r="U106" s="143">
        <v>22</v>
      </c>
      <c r="V106" s="329">
        <f t="shared" si="3"/>
        <v>0</v>
      </c>
      <c r="W106" s="329"/>
      <c r="X106" s="329"/>
      <c r="Y106" s="329"/>
      <c r="Z106" s="329"/>
      <c r="AA106" s="267" t="s">
        <v>47</v>
      </c>
      <c r="AB106" s="267"/>
      <c r="AC106" s="267"/>
      <c r="AD106" s="267"/>
      <c r="AE106" s="267"/>
      <c r="AF106" s="390">
        <f t="shared" si="4"/>
        <v>0</v>
      </c>
      <c r="AG106" s="390"/>
      <c r="AH106" s="390"/>
      <c r="AI106" s="390"/>
      <c r="AJ106" s="390"/>
      <c r="AK106" s="390"/>
      <c r="AL106" s="29"/>
      <c r="AN106" s="178"/>
      <c r="AO106" s="179" t="s">
        <v>47</v>
      </c>
      <c r="AP106" s="193"/>
      <c r="AQ106" s="178"/>
      <c r="AR106" s="179" t="s">
        <v>47</v>
      </c>
      <c r="AS106" s="193"/>
      <c r="AT106" s="178"/>
      <c r="AU106" s="179" t="s">
        <v>47</v>
      </c>
      <c r="AV106" s="193"/>
      <c r="AW106" s="178"/>
      <c r="AX106" s="179" t="s">
        <v>47</v>
      </c>
      <c r="AY106" s="193"/>
      <c r="AZ106" s="168"/>
    </row>
    <row r="107" spans="2:52" ht="12" customHeight="1">
      <c r="B107" s="27"/>
      <c r="C107" s="220" t="s">
        <v>148</v>
      </c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6"/>
      <c r="U107" s="143">
        <v>23</v>
      </c>
      <c r="V107" s="329">
        <f t="shared" si="3"/>
        <v>0</v>
      </c>
      <c r="W107" s="329"/>
      <c r="X107" s="329"/>
      <c r="Y107" s="329"/>
      <c r="Z107" s="329"/>
      <c r="AA107" s="267" t="s">
        <v>47</v>
      </c>
      <c r="AB107" s="267"/>
      <c r="AC107" s="267"/>
      <c r="AD107" s="267"/>
      <c r="AE107" s="267"/>
      <c r="AF107" s="390">
        <f t="shared" si="4"/>
        <v>0</v>
      </c>
      <c r="AG107" s="390"/>
      <c r="AH107" s="390"/>
      <c r="AI107" s="390"/>
      <c r="AJ107" s="390"/>
      <c r="AK107" s="390"/>
      <c r="AL107" s="29"/>
      <c r="AN107" s="178"/>
      <c r="AO107" s="179" t="s">
        <v>47</v>
      </c>
      <c r="AP107" s="193"/>
      <c r="AQ107" s="178"/>
      <c r="AR107" s="179" t="s">
        <v>47</v>
      </c>
      <c r="AS107" s="193"/>
      <c r="AT107" s="178"/>
      <c r="AU107" s="179" t="s">
        <v>47</v>
      </c>
      <c r="AV107" s="193"/>
      <c r="AW107" s="178"/>
      <c r="AX107" s="179" t="s">
        <v>47</v>
      </c>
      <c r="AY107" s="193"/>
      <c r="AZ107" s="168"/>
    </row>
    <row r="108" spans="2:52" ht="12" customHeight="1">
      <c r="B108" s="30"/>
      <c r="C108" s="417" t="s">
        <v>87</v>
      </c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9"/>
      <c r="U108" s="143" t="s">
        <v>201</v>
      </c>
      <c r="V108" s="329">
        <f t="shared" si="3"/>
        <v>0</v>
      </c>
      <c r="W108" s="329"/>
      <c r="X108" s="329"/>
      <c r="Y108" s="329"/>
      <c r="Z108" s="329"/>
      <c r="AA108" s="267" t="s">
        <v>47</v>
      </c>
      <c r="AB108" s="267"/>
      <c r="AC108" s="267"/>
      <c r="AD108" s="267"/>
      <c r="AE108" s="267"/>
      <c r="AF108" s="390">
        <f t="shared" si="4"/>
        <v>0</v>
      </c>
      <c r="AG108" s="390"/>
      <c r="AH108" s="390"/>
      <c r="AI108" s="390"/>
      <c r="AJ108" s="390"/>
      <c r="AK108" s="390"/>
      <c r="AL108" s="31"/>
      <c r="AN108" s="178"/>
      <c r="AO108" s="179" t="s">
        <v>47</v>
      </c>
      <c r="AP108" s="193"/>
      <c r="AQ108" s="178"/>
      <c r="AR108" s="179" t="s">
        <v>47</v>
      </c>
      <c r="AS108" s="193"/>
      <c r="AT108" s="178"/>
      <c r="AU108" s="179" t="s">
        <v>47</v>
      </c>
      <c r="AV108" s="193"/>
      <c r="AW108" s="178"/>
      <c r="AX108" s="179" t="s">
        <v>47</v>
      </c>
      <c r="AY108" s="193"/>
      <c r="AZ108" s="168"/>
    </row>
    <row r="109" spans="2:52" ht="12" customHeight="1">
      <c r="B109" s="32"/>
      <c r="C109" s="420" t="s">
        <v>103</v>
      </c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1"/>
      <c r="S109" s="421"/>
      <c r="T109" s="422"/>
      <c r="U109" s="143">
        <v>25</v>
      </c>
      <c r="V109" s="329">
        <f t="shared" si="3"/>
        <v>0</v>
      </c>
      <c r="W109" s="329"/>
      <c r="X109" s="329"/>
      <c r="Y109" s="329"/>
      <c r="Z109" s="329"/>
      <c r="AA109" s="329">
        <f>IF(AO23=1,AO109,IF(AO23=2,AR109,IF(AO23=3,AU109,AX109)))</f>
        <v>0</v>
      </c>
      <c r="AB109" s="329"/>
      <c r="AC109" s="329"/>
      <c r="AD109" s="329"/>
      <c r="AE109" s="329"/>
      <c r="AF109" s="390">
        <f t="shared" si="4"/>
        <v>0</v>
      </c>
      <c r="AG109" s="390"/>
      <c r="AH109" s="390"/>
      <c r="AI109" s="390"/>
      <c r="AJ109" s="390"/>
      <c r="AK109" s="390"/>
      <c r="AL109" s="33"/>
      <c r="AN109" s="178"/>
      <c r="AO109" s="178"/>
      <c r="AP109" s="193"/>
      <c r="AQ109" s="178"/>
      <c r="AR109" s="178"/>
      <c r="AS109" s="193"/>
      <c r="AT109" s="178"/>
      <c r="AU109" s="178"/>
      <c r="AV109" s="193"/>
      <c r="AW109" s="178"/>
      <c r="AX109" s="178"/>
      <c r="AY109" s="193"/>
      <c r="AZ109" s="168"/>
    </row>
    <row r="110" spans="2:52" ht="12" customHeight="1">
      <c r="B110" s="34"/>
      <c r="C110" s="423" t="s">
        <v>87</v>
      </c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4"/>
      <c r="R110" s="424"/>
      <c r="S110" s="424"/>
      <c r="T110" s="425"/>
      <c r="U110" s="143" t="s">
        <v>202</v>
      </c>
      <c r="V110" s="329">
        <f t="shared" si="3"/>
        <v>0</v>
      </c>
      <c r="W110" s="329"/>
      <c r="X110" s="329"/>
      <c r="Y110" s="329"/>
      <c r="Z110" s="329"/>
      <c r="AA110" s="329">
        <f>IF(AO23=1,AO110,IF(AO23=2,AR110,IF(AO23=3,AU110,AX110)))</f>
        <v>0</v>
      </c>
      <c r="AB110" s="329"/>
      <c r="AC110" s="329"/>
      <c r="AD110" s="329"/>
      <c r="AE110" s="329"/>
      <c r="AF110" s="390">
        <f t="shared" si="4"/>
        <v>0</v>
      </c>
      <c r="AG110" s="390"/>
      <c r="AH110" s="390"/>
      <c r="AI110" s="390"/>
      <c r="AJ110" s="390"/>
      <c r="AK110" s="390"/>
      <c r="AL110" s="55"/>
      <c r="AN110" s="178"/>
      <c r="AO110" s="178"/>
      <c r="AP110" s="193"/>
      <c r="AQ110" s="178"/>
      <c r="AR110" s="178"/>
      <c r="AS110" s="193"/>
      <c r="AT110" s="178"/>
      <c r="AU110" s="178"/>
      <c r="AV110" s="193"/>
      <c r="AW110" s="178"/>
      <c r="AX110" s="178"/>
      <c r="AY110" s="193"/>
      <c r="AZ110" s="168"/>
    </row>
    <row r="111" spans="2:52" ht="21.75" customHeight="1">
      <c r="B111" s="34"/>
      <c r="C111" s="426" t="s">
        <v>198</v>
      </c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8"/>
      <c r="U111" s="143">
        <v>27</v>
      </c>
      <c r="V111" s="329">
        <f t="shared" si="3"/>
        <v>0</v>
      </c>
      <c r="W111" s="329"/>
      <c r="X111" s="329"/>
      <c r="Y111" s="329"/>
      <c r="Z111" s="329"/>
      <c r="AA111" s="329">
        <f>IF(AO23=1,AO111,IF(AO23=2,AR111,IF(AO23=3,AU111,AX111)))</f>
        <v>0</v>
      </c>
      <c r="AB111" s="329"/>
      <c r="AC111" s="329"/>
      <c r="AD111" s="329"/>
      <c r="AE111" s="329"/>
      <c r="AF111" s="390">
        <f t="shared" si="4"/>
        <v>0</v>
      </c>
      <c r="AG111" s="390"/>
      <c r="AH111" s="390"/>
      <c r="AI111" s="390"/>
      <c r="AJ111" s="390"/>
      <c r="AK111" s="390"/>
      <c r="AL111" s="45"/>
      <c r="AN111" s="178"/>
      <c r="AO111" s="178"/>
      <c r="AP111" s="193"/>
      <c r="AQ111" s="178"/>
      <c r="AR111" s="178"/>
      <c r="AS111" s="193"/>
      <c r="AT111" s="178"/>
      <c r="AU111" s="178"/>
      <c r="AV111" s="193"/>
      <c r="AW111" s="178"/>
      <c r="AX111" s="178"/>
      <c r="AY111" s="193"/>
      <c r="AZ111" s="168"/>
    </row>
    <row r="112" spans="2:52" ht="12" customHeight="1">
      <c r="B112" s="27"/>
      <c r="C112" s="423" t="s">
        <v>87</v>
      </c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425"/>
      <c r="U112" s="143" t="s">
        <v>149</v>
      </c>
      <c r="V112" s="329">
        <f t="shared" si="3"/>
        <v>0</v>
      </c>
      <c r="W112" s="329"/>
      <c r="X112" s="329"/>
      <c r="Y112" s="329"/>
      <c r="Z112" s="329"/>
      <c r="AA112" s="329">
        <f>IF(AO23=1,AO112,IF(AO23=2,AR112,IF(AO23=3,AU112,AX112)))</f>
        <v>0</v>
      </c>
      <c r="AB112" s="329"/>
      <c r="AC112" s="329"/>
      <c r="AD112" s="329"/>
      <c r="AE112" s="329"/>
      <c r="AF112" s="390">
        <f t="shared" si="4"/>
        <v>0</v>
      </c>
      <c r="AG112" s="390"/>
      <c r="AH112" s="390"/>
      <c r="AI112" s="390"/>
      <c r="AJ112" s="390"/>
      <c r="AK112" s="390"/>
      <c r="AL112" s="29"/>
      <c r="AN112" s="178"/>
      <c r="AO112" s="178"/>
      <c r="AP112" s="193"/>
      <c r="AQ112" s="178"/>
      <c r="AR112" s="178"/>
      <c r="AS112" s="193"/>
      <c r="AT112" s="178"/>
      <c r="AU112" s="178"/>
      <c r="AV112" s="193"/>
      <c r="AW112" s="178"/>
      <c r="AX112" s="178"/>
      <c r="AY112" s="193"/>
      <c r="AZ112" s="168"/>
    </row>
    <row r="113" spans="2:52" ht="12" customHeight="1">
      <c r="B113" s="35"/>
      <c r="C113" s="426" t="s">
        <v>104</v>
      </c>
      <c r="D113" s="429"/>
      <c r="E113" s="429"/>
      <c r="F113" s="429"/>
      <c r="G113" s="429"/>
      <c r="H113" s="429"/>
      <c r="I113" s="429"/>
      <c r="J113" s="429"/>
      <c r="K113" s="429"/>
      <c r="L113" s="429"/>
      <c r="M113" s="429"/>
      <c r="N113" s="429"/>
      <c r="O113" s="429"/>
      <c r="P113" s="429"/>
      <c r="Q113" s="429"/>
      <c r="R113" s="429"/>
      <c r="S113" s="429"/>
      <c r="T113" s="430"/>
      <c r="U113" s="143">
        <v>29</v>
      </c>
      <c r="V113" s="329">
        <f t="shared" si="3"/>
        <v>0</v>
      </c>
      <c r="W113" s="329"/>
      <c r="X113" s="329"/>
      <c r="Y113" s="329"/>
      <c r="Z113" s="329"/>
      <c r="AA113" s="329">
        <f>IF(AO23=1,AO113,IF(AO23=2,AR113,IF(AO23=3,AU113,AX113)))</f>
        <v>0</v>
      </c>
      <c r="AB113" s="329"/>
      <c r="AC113" s="329"/>
      <c r="AD113" s="329"/>
      <c r="AE113" s="329"/>
      <c r="AF113" s="390">
        <f t="shared" si="4"/>
        <v>0</v>
      </c>
      <c r="AG113" s="390"/>
      <c r="AH113" s="390"/>
      <c r="AI113" s="390"/>
      <c r="AJ113" s="390"/>
      <c r="AK113" s="390"/>
      <c r="AL113" s="36"/>
      <c r="AN113" s="178"/>
      <c r="AO113" s="178"/>
      <c r="AP113" s="193"/>
      <c r="AQ113" s="178"/>
      <c r="AR113" s="178"/>
      <c r="AS113" s="193"/>
      <c r="AT113" s="178"/>
      <c r="AU113" s="178"/>
      <c r="AV113" s="193"/>
      <c r="AW113" s="178"/>
      <c r="AX113" s="178"/>
      <c r="AY113" s="193"/>
      <c r="AZ113" s="168"/>
    </row>
    <row r="114" spans="2:52" ht="12" customHeight="1">
      <c r="B114" s="27"/>
      <c r="C114" s="220" t="s">
        <v>199</v>
      </c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6"/>
      <c r="U114" s="143">
        <v>30</v>
      </c>
      <c r="V114" s="329">
        <f aca="true" t="shared" si="5" ref="V114:V119">IF(инд=1,AN114,IF(инд=2,AN114+AQ114,IF(инд=3,AN114+AQ114+AT114,IF(инд=4,AN114+AQ114+AT114+AW114,0))))</f>
        <v>0</v>
      </c>
      <c r="W114" s="329"/>
      <c r="X114" s="329"/>
      <c r="Y114" s="329"/>
      <c r="Z114" s="329"/>
      <c r="AA114" s="329">
        <f>IF(AO23=1,AO114,IF(AO23=2,AR114,IF(AO23=3,AU114,AX114)))</f>
        <v>0</v>
      </c>
      <c r="AB114" s="329"/>
      <c r="AC114" s="329"/>
      <c r="AD114" s="329"/>
      <c r="AE114" s="329"/>
      <c r="AF114" s="390">
        <f aca="true" t="shared" si="6" ref="AF114:AF119">IF(инд=1,AP114,IF(инд=2,AP114+AS114,IF(инд=3,AP114+AS114+AV114,IF(инд=4,AP114+AS114+AV114+AY114,0))))</f>
        <v>0</v>
      </c>
      <c r="AG114" s="390"/>
      <c r="AH114" s="390"/>
      <c r="AI114" s="390"/>
      <c r="AJ114" s="390"/>
      <c r="AK114" s="390"/>
      <c r="AL114" s="29"/>
      <c r="AN114" s="179">
        <f>AN115+AN117+AN118</f>
        <v>0</v>
      </c>
      <c r="AO114" s="179">
        <f aca="true" t="shared" si="7" ref="AO114:AY114">AO115+AO117+AO118</f>
        <v>0</v>
      </c>
      <c r="AP114" s="195">
        <f t="shared" si="7"/>
        <v>0</v>
      </c>
      <c r="AQ114" s="179">
        <f t="shared" si="7"/>
        <v>0</v>
      </c>
      <c r="AR114" s="179">
        <f t="shared" si="7"/>
        <v>0</v>
      </c>
      <c r="AS114" s="195">
        <f t="shared" si="7"/>
        <v>0</v>
      </c>
      <c r="AT114" s="179">
        <f t="shared" si="7"/>
        <v>0</v>
      </c>
      <c r="AU114" s="179">
        <f t="shared" si="7"/>
        <v>0</v>
      </c>
      <c r="AV114" s="195">
        <f t="shared" si="7"/>
        <v>0</v>
      </c>
      <c r="AW114" s="179">
        <f t="shared" si="7"/>
        <v>0</v>
      </c>
      <c r="AX114" s="179">
        <f t="shared" si="7"/>
        <v>0</v>
      </c>
      <c r="AY114" s="195">
        <f t="shared" si="7"/>
        <v>0</v>
      </c>
      <c r="AZ114" s="168"/>
    </row>
    <row r="115" spans="2:52" ht="24" customHeight="1">
      <c r="B115" s="27"/>
      <c r="C115" s="431" t="s">
        <v>105</v>
      </c>
      <c r="D115" s="432"/>
      <c r="E115" s="432"/>
      <c r="F115" s="432"/>
      <c r="G115" s="432"/>
      <c r="H115" s="432"/>
      <c r="I115" s="432"/>
      <c r="J115" s="432"/>
      <c r="K115" s="432"/>
      <c r="L115" s="432"/>
      <c r="M115" s="432"/>
      <c r="N115" s="432"/>
      <c r="O115" s="432"/>
      <c r="P115" s="432"/>
      <c r="Q115" s="432"/>
      <c r="R115" s="432"/>
      <c r="S115" s="432"/>
      <c r="T115" s="433"/>
      <c r="U115" s="143">
        <v>31</v>
      </c>
      <c r="V115" s="329">
        <f t="shared" si="5"/>
        <v>0</v>
      </c>
      <c r="W115" s="329"/>
      <c r="X115" s="329"/>
      <c r="Y115" s="329"/>
      <c r="Z115" s="329"/>
      <c r="AA115" s="329">
        <f>IF(AO23=1,AO115,IF(AO23=2,AR115,IF(AO23=3,AU115,AX115)))</f>
        <v>0</v>
      </c>
      <c r="AB115" s="329"/>
      <c r="AC115" s="329"/>
      <c r="AD115" s="329"/>
      <c r="AE115" s="329"/>
      <c r="AF115" s="390">
        <f t="shared" si="6"/>
        <v>0</v>
      </c>
      <c r="AG115" s="390"/>
      <c r="AH115" s="390"/>
      <c r="AI115" s="390"/>
      <c r="AJ115" s="390"/>
      <c r="AK115" s="390"/>
      <c r="AL115" s="29"/>
      <c r="AN115" s="178"/>
      <c r="AO115" s="178"/>
      <c r="AP115" s="193"/>
      <c r="AQ115" s="178"/>
      <c r="AR115" s="178"/>
      <c r="AS115" s="193"/>
      <c r="AT115" s="178"/>
      <c r="AU115" s="178"/>
      <c r="AV115" s="193"/>
      <c r="AW115" s="178"/>
      <c r="AX115" s="178"/>
      <c r="AY115" s="193"/>
      <c r="AZ115" s="168"/>
    </row>
    <row r="116" spans="2:52" ht="12" customHeight="1">
      <c r="B116" s="27"/>
      <c r="C116" s="443" t="s">
        <v>87</v>
      </c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  <c r="R116" s="444"/>
      <c r="S116" s="444"/>
      <c r="T116" s="445"/>
      <c r="U116" s="143" t="s">
        <v>175</v>
      </c>
      <c r="V116" s="329">
        <f t="shared" si="5"/>
        <v>0</v>
      </c>
      <c r="W116" s="329"/>
      <c r="X116" s="329"/>
      <c r="Y116" s="329"/>
      <c r="Z116" s="329"/>
      <c r="AA116" s="329">
        <f>IF(AO23=1,AO116,IF(AO23=2,AR116,IF(AO23=3,AU116,AX116)))</f>
        <v>0</v>
      </c>
      <c r="AB116" s="329"/>
      <c r="AC116" s="329"/>
      <c r="AD116" s="329"/>
      <c r="AE116" s="329"/>
      <c r="AF116" s="390">
        <f t="shared" si="6"/>
        <v>0</v>
      </c>
      <c r="AG116" s="390"/>
      <c r="AH116" s="390"/>
      <c r="AI116" s="390"/>
      <c r="AJ116" s="390"/>
      <c r="AK116" s="390"/>
      <c r="AL116" s="29"/>
      <c r="AN116" s="178"/>
      <c r="AO116" s="178"/>
      <c r="AP116" s="193"/>
      <c r="AQ116" s="178"/>
      <c r="AR116" s="178"/>
      <c r="AS116" s="193"/>
      <c r="AT116" s="178"/>
      <c r="AU116" s="178"/>
      <c r="AV116" s="193"/>
      <c r="AW116" s="178"/>
      <c r="AX116" s="178"/>
      <c r="AY116" s="193"/>
      <c r="AZ116" s="168"/>
    </row>
    <row r="117" spans="2:52" ht="12" customHeight="1">
      <c r="B117" s="27"/>
      <c r="C117" s="423" t="s">
        <v>106</v>
      </c>
      <c r="D117" s="446"/>
      <c r="E117" s="446"/>
      <c r="F117" s="446"/>
      <c r="G117" s="446"/>
      <c r="H117" s="446"/>
      <c r="I117" s="446"/>
      <c r="J117" s="446"/>
      <c r="K117" s="446"/>
      <c r="L117" s="446"/>
      <c r="M117" s="446"/>
      <c r="N117" s="446"/>
      <c r="O117" s="446"/>
      <c r="P117" s="446"/>
      <c r="Q117" s="446"/>
      <c r="R117" s="446"/>
      <c r="S117" s="446"/>
      <c r="T117" s="447"/>
      <c r="U117" s="143">
        <v>33</v>
      </c>
      <c r="V117" s="329">
        <f t="shared" si="5"/>
        <v>0</v>
      </c>
      <c r="W117" s="329"/>
      <c r="X117" s="329"/>
      <c r="Y117" s="329"/>
      <c r="Z117" s="329"/>
      <c r="AA117" s="329">
        <f>IF(AO23=1,AO117,IF(AO23=2,AR117,IF(AO23=3,AU117,AX117)))</f>
        <v>0</v>
      </c>
      <c r="AB117" s="329"/>
      <c r="AC117" s="329"/>
      <c r="AD117" s="329"/>
      <c r="AE117" s="329"/>
      <c r="AF117" s="390">
        <f t="shared" si="6"/>
        <v>0</v>
      </c>
      <c r="AG117" s="390"/>
      <c r="AH117" s="390"/>
      <c r="AI117" s="390"/>
      <c r="AJ117" s="390"/>
      <c r="AK117" s="390"/>
      <c r="AL117" s="29"/>
      <c r="AN117" s="178"/>
      <c r="AO117" s="178"/>
      <c r="AP117" s="193"/>
      <c r="AQ117" s="178"/>
      <c r="AR117" s="178"/>
      <c r="AS117" s="193"/>
      <c r="AT117" s="178"/>
      <c r="AU117" s="178"/>
      <c r="AV117" s="193"/>
      <c r="AW117" s="178"/>
      <c r="AX117" s="178"/>
      <c r="AY117" s="193"/>
      <c r="AZ117" s="168"/>
    </row>
    <row r="118" spans="2:52" ht="12" customHeight="1">
      <c r="B118" s="39"/>
      <c r="C118" s="412" t="s">
        <v>150</v>
      </c>
      <c r="D118" s="413"/>
      <c r="E118" s="413"/>
      <c r="F118" s="413"/>
      <c r="G118" s="413"/>
      <c r="H118" s="413"/>
      <c r="I118" s="413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/>
      <c r="T118" s="414"/>
      <c r="U118" s="143">
        <v>34</v>
      </c>
      <c r="V118" s="329">
        <f t="shared" si="5"/>
        <v>0</v>
      </c>
      <c r="W118" s="329"/>
      <c r="X118" s="329"/>
      <c r="Y118" s="329"/>
      <c r="Z118" s="329"/>
      <c r="AA118" s="329">
        <f>IF(AO23=1,AO118,IF(AO23=2,AR118,IF(AO23=3,AU118,AX118)))</f>
        <v>0</v>
      </c>
      <c r="AB118" s="329"/>
      <c r="AC118" s="329"/>
      <c r="AD118" s="329"/>
      <c r="AE118" s="329"/>
      <c r="AF118" s="390">
        <f t="shared" si="6"/>
        <v>0</v>
      </c>
      <c r="AG118" s="390"/>
      <c r="AH118" s="390"/>
      <c r="AI118" s="390"/>
      <c r="AJ118" s="390"/>
      <c r="AK118" s="390"/>
      <c r="AL118" s="40"/>
      <c r="AN118" s="178"/>
      <c r="AO118" s="178"/>
      <c r="AP118" s="193"/>
      <c r="AQ118" s="178"/>
      <c r="AR118" s="178"/>
      <c r="AS118" s="193"/>
      <c r="AT118" s="178"/>
      <c r="AU118" s="178"/>
      <c r="AV118" s="193"/>
      <c r="AW118" s="178"/>
      <c r="AX118" s="178"/>
      <c r="AY118" s="193"/>
      <c r="AZ118" s="168"/>
    </row>
    <row r="119" spans="2:52" ht="33" customHeight="1">
      <c r="B119" s="41"/>
      <c r="C119" s="223" t="s">
        <v>116</v>
      </c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5"/>
      <c r="U119" s="144">
        <v>35</v>
      </c>
      <c r="V119" s="353">
        <f t="shared" si="5"/>
        <v>0</v>
      </c>
      <c r="W119" s="353"/>
      <c r="X119" s="353"/>
      <c r="Y119" s="353"/>
      <c r="Z119" s="353"/>
      <c r="AA119" s="353">
        <f>IF(AO23=1,AO119,IF(AO23=2,AR119,IF(AO23=3,AU119,AX119)))</f>
        <v>0</v>
      </c>
      <c r="AB119" s="353"/>
      <c r="AC119" s="353"/>
      <c r="AD119" s="353"/>
      <c r="AE119" s="353"/>
      <c r="AF119" s="235">
        <f t="shared" si="6"/>
        <v>0</v>
      </c>
      <c r="AG119" s="235"/>
      <c r="AH119" s="235"/>
      <c r="AI119" s="235"/>
      <c r="AJ119" s="235"/>
      <c r="AK119" s="235"/>
      <c r="AL119" s="42"/>
      <c r="AN119" s="178"/>
      <c r="AO119" s="178"/>
      <c r="AP119" s="193"/>
      <c r="AQ119" s="178"/>
      <c r="AR119" s="178"/>
      <c r="AS119" s="193"/>
      <c r="AT119" s="178"/>
      <c r="AU119" s="178"/>
      <c r="AV119" s="193"/>
      <c r="AW119" s="178"/>
      <c r="AX119" s="178"/>
      <c r="AY119" s="193"/>
      <c r="AZ119" s="168"/>
    </row>
    <row r="120" spans="2:38" ht="16.5" customHeight="1">
      <c r="B120" s="35"/>
      <c r="C120" s="100"/>
      <c r="D120" s="100"/>
      <c r="E120" s="100"/>
      <c r="F120" s="100"/>
      <c r="G120" s="100"/>
      <c r="H120" s="10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23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21"/>
      <c r="AG120" s="21"/>
      <c r="AH120" s="21"/>
      <c r="AI120" s="21"/>
      <c r="AJ120" s="21"/>
      <c r="AK120" s="21"/>
      <c r="AL120" s="36"/>
    </row>
    <row r="121" spans="2:38" ht="39.75" customHeight="1">
      <c r="B121" s="30"/>
      <c r="C121" s="464" t="s">
        <v>200</v>
      </c>
      <c r="D121" s="464"/>
      <c r="E121" s="464"/>
      <c r="F121" s="464"/>
      <c r="G121" s="464"/>
      <c r="H121" s="464"/>
      <c r="I121" s="464"/>
      <c r="J121" s="464"/>
      <c r="K121" s="464"/>
      <c r="L121" s="464"/>
      <c r="M121" s="464"/>
      <c r="N121" s="464"/>
      <c r="O121" s="464"/>
      <c r="P121" s="464"/>
      <c r="Q121" s="464"/>
      <c r="R121" s="464"/>
      <c r="S121" s="464"/>
      <c r="T121" s="464"/>
      <c r="U121" s="464"/>
      <c r="V121" s="464"/>
      <c r="W121" s="464"/>
      <c r="X121" s="464"/>
      <c r="Y121" s="464"/>
      <c r="Z121" s="464"/>
      <c r="AA121" s="464"/>
      <c r="AB121" s="464"/>
      <c r="AC121" s="464"/>
      <c r="AD121" s="464"/>
      <c r="AE121" s="464"/>
      <c r="AF121" s="464"/>
      <c r="AG121" s="464"/>
      <c r="AH121" s="464"/>
      <c r="AI121" s="464"/>
      <c r="AJ121" s="464"/>
      <c r="AK121" s="464"/>
      <c r="AL121" s="31"/>
    </row>
    <row r="122" spans="2:38" ht="12" customHeight="1">
      <c r="B122" s="30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31"/>
    </row>
    <row r="123" spans="2:38" ht="12" customHeight="1">
      <c r="B123" s="30"/>
      <c r="C123" s="448" t="s">
        <v>151</v>
      </c>
      <c r="D123" s="448"/>
      <c r="E123" s="448"/>
      <c r="F123" s="448"/>
      <c r="G123" s="448"/>
      <c r="H123" s="448"/>
      <c r="I123" s="448"/>
      <c r="J123" s="448"/>
      <c r="K123" s="448"/>
      <c r="L123" s="448"/>
      <c r="M123" s="448"/>
      <c r="N123" s="448"/>
      <c r="O123" s="448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448"/>
      <c r="AC123" s="448"/>
      <c r="AD123" s="448"/>
      <c r="AE123" s="448"/>
      <c r="AF123" s="448"/>
      <c r="AG123" s="448"/>
      <c r="AH123" s="448"/>
      <c r="AI123" s="448"/>
      <c r="AJ123" s="448"/>
      <c r="AK123" s="448"/>
      <c r="AL123" s="31"/>
    </row>
    <row r="124" spans="2:52" ht="12" customHeight="1">
      <c r="B124" s="35"/>
      <c r="C124" s="463" t="s">
        <v>152</v>
      </c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3"/>
      <c r="AK124" s="463"/>
      <c r="AL124" s="36"/>
      <c r="AZ124" s="164"/>
    </row>
    <row r="125" spans="2:52" ht="9.75" customHeight="1">
      <c r="B125" s="35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130"/>
      <c r="AG125" s="130"/>
      <c r="AH125" s="130"/>
      <c r="AI125" s="130"/>
      <c r="AJ125" s="130"/>
      <c r="AK125" s="130"/>
      <c r="AL125" s="36"/>
      <c r="AZ125" s="164"/>
    </row>
    <row r="126" spans="2:52" ht="15" customHeight="1">
      <c r="B126" s="35"/>
      <c r="C126" s="470" t="s">
        <v>52</v>
      </c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N126" s="470"/>
      <c r="O126" s="470"/>
      <c r="P126" s="470"/>
      <c r="Q126" s="470"/>
      <c r="R126" s="470"/>
      <c r="S126" s="470"/>
      <c r="T126" s="470"/>
      <c r="U126" s="470"/>
      <c r="V126" s="465" t="s">
        <v>95</v>
      </c>
      <c r="W126" s="465"/>
      <c r="X126" s="465"/>
      <c r="Y126" s="465"/>
      <c r="Z126" s="465" t="s">
        <v>88</v>
      </c>
      <c r="AA126" s="465"/>
      <c r="AB126" s="465"/>
      <c r="AC126" s="465"/>
      <c r="AD126" s="466" t="s">
        <v>203</v>
      </c>
      <c r="AE126" s="466"/>
      <c r="AF126" s="466"/>
      <c r="AG126" s="466"/>
      <c r="AH126" s="466"/>
      <c r="AI126" s="466"/>
      <c r="AJ126" s="466"/>
      <c r="AK126" s="466"/>
      <c r="AL126" s="36"/>
      <c r="AN126" s="459"/>
      <c r="AO126" s="459"/>
      <c r="AP126" s="459"/>
      <c r="AQ126" s="459"/>
      <c r="AR126" s="459"/>
      <c r="AS126" s="459"/>
      <c r="AT126" s="459"/>
      <c r="AU126" s="459"/>
      <c r="AV126" s="459"/>
      <c r="AW126" s="459"/>
      <c r="AX126" s="459"/>
      <c r="AY126" s="459"/>
      <c r="AZ126" s="169"/>
    </row>
    <row r="127" spans="2:52" ht="15" customHeight="1">
      <c r="B127" s="35"/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  <c r="U127" s="470"/>
      <c r="V127" s="465"/>
      <c r="W127" s="465"/>
      <c r="X127" s="465"/>
      <c r="Y127" s="465"/>
      <c r="Z127" s="465"/>
      <c r="AA127" s="465"/>
      <c r="AB127" s="465"/>
      <c r="AC127" s="465"/>
      <c r="AD127" s="466"/>
      <c r="AE127" s="466"/>
      <c r="AF127" s="466"/>
      <c r="AG127" s="466"/>
      <c r="AH127" s="466"/>
      <c r="AI127" s="466"/>
      <c r="AJ127" s="466"/>
      <c r="AK127" s="466"/>
      <c r="AL127" s="36"/>
      <c r="AN127" s="117" t="s">
        <v>73</v>
      </c>
      <c r="AO127" s="117" t="s">
        <v>76</v>
      </c>
      <c r="AP127" s="117" t="s">
        <v>79</v>
      </c>
      <c r="AQ127" s="117" t="s">
        <v>82</v>
      </c>
      <c r="AR127" s="147"/>
      <c r="AS127" s="147"/>
      <c r="AT127" s="147"/>
      <c r="AU127" s="147"/>
      <c r="AV127" s="147"/>
      <c r="AW127" s="147"/>
      <c r="AX127" s="147"/>
      <c r="AY127" s="147"/>
      <c r="AZ127" s="169"/>
    </row>
    <row r="128" spans="2:52" ht="9.75" customHeight="1">
      <c r="B128" s="27"/>
      <c r="C128" s="440" t="s">
        <v>53</v>
      </c>
      <c r="D128" s="441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2"/>
      <c r="V128" s="460" t="s">
        <v>54</v>
      </c>
      <c r="W128" s="461"/>
      <c r="X128" s="461"/>
      <c r="Y128" s="462"/>
      <c r="Z128" s="460" t="s">
        <v>91</v>
      </c>
      <c r="AA128" s="461"/>
      <c r="AB128" s="461"/>
      <c r="AC128" s="462"/>
      <c r="AD128" s="467">
        <v>1</v>
      </c>
      <c r="AE128" s="468"/>
      <c r="AF128" s="468"/>
      <c r="AG128" s="468"/>
      <c r="AH128" s="468"/>
      <c r="AI128" s="468"/>
      <c r="AJ128" s="468"/>
      <c r="AK128" s="469"/>
      <c r="AL128" s="29"/>
      <c r="AN128" s="112">
        <v>1</v>
      </c>
      <c r="AO128" s="112">
        <v>2</v>
      </c>
      <c r="AP128" s="112">
        <v>3</v>
      </c>
      <c r="AQ128" s="112">
        <v>4</v>
      </c>
      <c r="AR128" s="148"/>
      <c r="AS128" s="148"/>
      <c r="AT128" s="148"/>
      <c r="AU128" s="148"/>
      <c r="AV128" s="148"/>
      <c r="AW128" s="148"/>
      <c r="AX128" s="148"/>
      <c r="AY128" s="148"/>
      <c r="AZ128" s="169"/>
    </row>
    <row r="129" spans="2:52" ht="26.25" customHeight="1">
      <c r="B129" s="27"/>
      <c r="C129" s="236" t="s">
        <v>158</v>
      </c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6">
        <v>36</v>
      </c>
      <c r="W129" s="436"/>
      <c r="X129" s="436"/>
      <c r="Y129" s="436"/>
      <c r="Z129" s="436" t="s">
        <v>108</v>
      </c>
      <c r="AA129" s="436"/>
      <c r="AB129" s="436"/>
      <c r="AC129" s="436"/>
      <c r="AD129" s="410">
        <f>IF(AO23=1,AN129,IF(AO23=2,AN129+AO129,IF(AO23=3,AN129+AO129+AP129,AN129+AO129+AP129+AQ129)))</f>
        <v>0</v>
      </c>
      <c r="AE129" s="410"/>
      <c r="AF129" s="410"/>
      <c r="AG129" s="410"/>
      <c r="AH129" s="410"/>
      <c r="AI129" s="410"/>
      <c r="AJ129" s="410"/>
      <c r="AK129" s="410"/>
      <c r="AL129" s="29"/>
      <c r="AN129" s="173"/>
      <c r="AO129" s="173"/>
      <c r="AP129" s="173"/>
      <c r="AQ129" s="173"/>
      <c r="AR129" s="149"/>
      <c r="AS129" s="149"/>
      <c r="AT129" s="149"/>
      <c r="AU129" s="149"/>
      <c r="AV129" s="149"/>
      <c r="AW129" s="149"/>
      <c r="AX129" s="149"/>
      <c r="AY129" s="149"/>
      <c r="AZ129" s="169" t="str">
        <f>ADDRESS(ROW(),COLUMN(AM129)+инд*3,1,1,"4-фонд")</f>
        <v>'4-фонд'!$AP$129</v>
      </c>
    </row>
    <row r="130" spans="2:52" ht="43.5" customHeight="1">
      <c r="B130" s="27"/>
      <c r="C130" s="438" t="s">
        <v>167</v>
      </c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230">
        <v>37</v>
      </c>
      <c r="W130" s="230"/>
      <c r="X130" s="230"/>
      <c r="Y130" s="230"/>
      <c r="Z130" s="230" t="s">
        <v>108</v>
      </c>
      <c r="AA130" s="230"/>
      <c r="AB130" s="230"/>
      <c r="AC130" s="230"/>
      <c r="AD130" s="267">
        <f>IF(AO23=1,AN130,IF(AO23=2,AO130,IF(AO23=3,AP130,AQ130)))</f>
        <v>0</v>
      </c>
      <c r="AE130" s="267"/>
      <c r="AF130" s="267"/>
      <c r="AG130" s="267"/>
      <c r="AH130" s="267"/>
      <c r="AI130" s="267"/>
      <c r="AJ130" s="267"/>
      <c r="AK130" s="267"/>
      <c r="AL130" s="29"/>
      <c r="AN130" s="174"/>
      <c r="AO130" s="174"/>
      <c r="AP130" s="174"/>
      <c r="AQ130" s="174"/>
      <c r="AR130" s="149"/>
      <c r="AS130" s="149"/>
      <c r="AT130" s="149"/>
      <c r="AU130" s="149"/>
      <c r="AV130" s="149"/>
      <c r="AW130" s="149"/>
      <c r="AX130" s="149"/>
      <c r="AY130" s="149"/>
      <c r="AZ130" s="169" t="str">
        <f>ADDRESS(ROW(),COLUMN(AM130)+инд*3,1,1,"4-фонд")</f>
        <v>'4-фонд'!$AP$130</v>
      </c>
    </row>
    <row r="131" spans="2:52" ht="13.5" customHeight="1">
      <c r="B131" s="27"/>
      <c r="C131" s="435" t="s">
        <v>204</v>
      </c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230">
        <v>38</v>
      </c>
      <c r="W131" s="230"/>
      <c r="X131" s="230"/>
      <c r="Y131" s="230"/>
      <c r="Z131" s="230" t="s">
        <v>108</v>
      </c>
      <c r="AA131" s="230"/>
      <c r="AB131" s="230"/>
      <c r="AC131" s="230"/>
      <c r="AD131" s="267">
        <f>IF(AO23=1,AN131,IF(AO23=2,AO131,IF(AO23=3,AP131,AQ131)))</f>
        <v>0</v>
      </c>
      <c r="AE131" s="267"/>
      <c r="AF131" s="267"/>
      <c r="AG131" s="267"/>
      <c r="AH131" s="267"/>
      <c r="AI131" s="267"/>
      <c r="AJ131" s="267"/>
      <c r="AK131" s="267"/>
      <c r="AL131" s="29"/>
      <c r="AN131" s="174"/>
      <c r="AO131" s="174"/>
      <c r="AP131" s="174"/>
      <c r="AQ131" s="174"/>
      <c r="AR131" s="149"/>
      <c r="AS131" s="149"/>
      <c r="AT131" s="149"/>
      <c r="AU131" s="149"/>
      <c r="AV131" s="149"/>
      <c r="AW131" s="149"/>
      <c r="AX131" s="149"/>
      <c r="AY131" s="149"/>
      <c r="AZ131" s="169" t="str">
        <f>ADDRESS(ROW(),COLUMN(AM131)+инд*3,1,1,"4-фонд")</f>
        <v>'4-фонд'!$AP$131</v>
      </c>
    </row>
    <row r="132" spans="2:52" ht="13.5" customHeight="1">
      <c r="B132" s="27"/>
      <c r="C132" s="434" t="s">
        <v>107</v>
      </c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230">
        <v>39</v>
      </c>
      <c r="W132" s="230"/>
      <c r="X132" s="230"/>
      <c r="Y132" s="230"/>
      <c r="Z132" s="230" t="s">
        <v>108</v>
      </c>
      <c r="AA132" s="230"/>
      <c r="AB132" s="230"/>
      <c r="AC132" s="230"/>
      <c r="AD132" s="267">
        <f>IF(AO23=1,AN132,IF(AO23=2,AO132,IF(AO23=3,AP132,AQ132)))</f>
        <v>0</v>
      </c>
      <c r="AE132" s="267"/>
      <c r="AF132" s="267"/>
      <c r="AG132" s="267"/>
      <c r="AH132" s="267"/>
      <c r="AI132" s="267"/>
      <c r="AJ132" s="267"/>
      <c r="AK132" s="267"/>
      <c r="AL132" s="29"/>
      <c r="AN132" s="174"/>
      <c r="AO132" s="174"/>
      <c r="AP132" s="174"/>
      <c r="AQ132" s="174"/>
      <c r="AR132" s="149"/>
      <c r="AS132" s="149"/>
      <c r="AT132" s="149"/>
      <c r="AU132" s="149"/>
      <c r="AV132" s="149"/>
      <c r="AW132" s="149"/>
      <c r="AX132" s="149"/>
      <c r="AY132" s="149"/>
      <c r="AZ132" s="169"/>
    </row>
    <row r="133" spans="2:52" ht="35.25" customHeight="1">
      <c r="B133" s="27"/>
      <c r="C133" s="266" t="s">
        <v>168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30">
        <v>40</v>
      </c>
      <c r="W133" s="230"/>
      <c r="X133" s="230"/>
      <c r="Y133" s="230"/>
      <c r="Z133" s="230" t="s">
        <v>108</v>
      </c>
      <c r="AA133" s="230"/>
      <c r="AB133" s="230"/>
      <c r="AC133" s="230"/>
      <c r="AD133" s="267">
        <f>IF(AO23=1,AN133,IF(AO23=2,AO133,IF(AO23=3,AP133,AQ133)))</f>
        <v>0</v>
      </c>
      <c r="AE133" s="267"/>
      <c r="AF133" s="267"/>
      <c r="AG133" s="267"/>
      <c r="AH133" s="267"/>
      <c r="AI133" s="267"/>
      <c r="AJ133" s="267"/>
      <c r="AK133" s="267"/>
      <c r="AL133" s="29"/>
      <c r="AN133" s="174"/>
      <c r="AO133" s="174"/>
      <c r="AP133" s="174"/>
      <c r="AQ133" s="174"/>
      <c r="AR133" s="149"/>
      <c r="AS133" s="149"/>
      <c r="AT133" s="149"/>
      <c r="AU133" s="149"/>
      <c r="AV133" s="149"/>
      <c r="AW133" s="149"/>
      <c r="AX133" s="149"/>
      <c r="AY133" s="149"/>
      <c r="AZ133" s="169"/>
    </row>
    <row r="134" spans="2:52" ht="13.5" customHeight="1">
      <c r="B134" s="27"/>
      <c r="C134" s="435" t="s">
        <v>204</v>
      </c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230">
        <v>41</v>
      </c>
      <c r="W134" s="230"/>
      <c r="X134" s="230"/>
      <c r="Y134" s="230"/>
      <c r="Z134" s="230" t="s">
        <v>108</v>
      </c>
      <c r="AA134" s="230"/>
      <c r="AB134" s="230"/>
      <c r="AC134" s="230"/>
      <c r="AD134" s="267">
        <f>IF(AO23=1,AN134,IF(AO23=2,AO134,IF(AO23=3,AP134,AQ134)))</f>
        <v>0</v>
      </c>
      <c r="AE134" s="267"/>
      <c r="AF134" s="267"/>
      <c r="AG134" s="267"/>
      <c r="AH134" s="267"/>
      <c r="AI134" s="267"/>
      <c r="AJ134" s="267"/>
      <c r="AK134" s="267"/>
      <c r="AL134" s="29"/>
      <c r="AN134" s="174"/>
      <c r="AO134" s="174"/>
      <c r="AP134" s="174"/>
      <c r="AQ134" s="174"/>
      <c r="AR134" s="149"/>
      <c r="AS134" s="149"/>
      <c r="AT134" s="149"/>
      <c r="AU134" s="149"/>
      <c r="AV134" s="149"/>
      <c r="AW134" s="149"/>
      <c r="AX134" s="149"/>
      <c r="AY134" s="149"/>
      <c r="AZ134" s="169"/>
    </row>
    <row r="135" spans="2:52" ht="13.5" customHeight="1">
      <c r="B135" s="27"/>
      <c r="C135" s="434" t="s">
        <v>107</v>
      </c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230">
        <v>42</v>
      </c>
      <c r="W135" s="230"/>
      <c r="X135" s="230"/>
      <c r="Y135" s="230"/>
      <c r="Z135" s="230" t="s">
        <v>108</v>
      </c>
      <c r="AA135" s="230"/>
      <c r="AB135" s="230"/>
      <c r="AC135" s="230"/>
      <c r="AD135" s="267">
        <f>IF(AO23=1,AN135,IF(AO23=2,AO135,IF(AO23=3,AP135,AQ135)))</f>
        <v>0</v>
      </c>
      <c r="AE135" s="267"/>
      <c r="AF135" s="267"/>
      <c r="AG135" s="267"/>
      <c r="AH135" s="267"/>
      <c r="AI135" s="267"/>
      <c r="AJ135" s="267"/>
      <c r="AK135" s="267"/>
      <c r="AL135" s="29"/>
      <c r="AN135" s="174"/>
      <c r="AO135" s="174"/>
      <c r="AP135" s="174"/>
      <c r="AQ135" s="174"/>
      <c r="AR135" s="149"/>
      <c r="AS135" s="149"/>
      <c r="AT135" s="149"/>
      <c r="AU135" s="149"/>
      <c r="AV135" s="149"/>
      <c r="AW135" s="149"/>
      <c r="AX135" s="149"/>
      <c r="AY135" s="149"/>
      <c r="AZ135" s="169"/>
    </row>
    <row r="136" spans="2:52" ht="24" customHeight="1">
      <c r="B136" s="27"/>
      <c r="C136" s="266" t="s">
        <v>169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30">
        <v>43</v>
      </c>
      <c r="W136" s="230"/>
      <c r="X136" s="230"/>
      <c r="Y136" s="230"/>
      <c r="Z136" s="230" t="s">
        <v>108</v>
      </c>
      <c r="AA136" s="230"/>
      <c r="AB136" s="230"/>
      <c r="AC136" s="230"/>
      <c r="AD136" s="267">
        <f>IF(AO23=1,AN136,IF(AO23=2,AO136,IF(AO23=3,AP136,AQ136)))</f>
        <v>0</v>
      </c>
      <c r="AE136" s="267"/>
      <c r="AF136" s="267"/>
      <c r="AG136" s="267"/>
      <c r="AH136" s="267"/>
      <c r="AI136" s="267"/>
      <c r="AJ136" s="267"/>
      <c r="AK136" s="267"/>
      <c r="AL136" s="29"/>
      <c r="AN136" s="174"/>
      <c r="AO136" s="174"/>
      <c r="AP136" s="174"/>
      <c r="AQ136" s="174"/>
      <c r="AR136" s="149"/>
      <c r="AS136" s="149"/>
      <c r="AT136" s="149"/>
      <c r="AU136" s="149"/>
      <c r="AV136" s="149"/>
      <c r="AW136" s="149"/>
      <c r="AX136" s="149"/>
      <c r="AY136" s="149"/>
      <c r="AZ136" s="169"/>
    </row>
    <row r="137" spans="2:52" ht="13.5" customHeight="1">
      <c r="B137" s="27"/>
      <c r="C137" s="266" t="s">
        <v>170</v>
      </c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30">
        <v>44</v>
      </c>
      <c r="W137" s="230"/>
      <c r="X137" s="230"/>
      <c r="Y137" s="230"/>
      <c r="Z137" s="230" t="s">
        <v>108</v>
      </c>
      <c r="AA137" s="230"/>
      <c r="AB137" s="230"/>
      <c r="AC137" s="230"/>
      <c r="AD137" s="267">
        <f>IF(AO23=1,AN137,IF(AO23=2,AO137,IF(AO23=3,AP137,AQ137)))</f>
        <v>0</v>
      </c>
      <c r="AE137" s="267"/>
      <c r="AF137" s="267"/>
      <c r="AG137" s="267"/>
      <c r="AH137" s="267"/>
      <c r="AI137" s="267"/>
      <c r="AJ137" s="267"/>
      <c r="AK137" s="267"/>
      <c r="AL137" s="29"/>
      <c r="AN137" s="175"/>
      <c r="AO137" s="175"/>
      <c r="AP137" s="175"/>
      <c r="AQ137" s="175"/>
      <c r="AR137" s="149"/>
      <c r="AS137" s="149"/>
      <c r="AT137" s="149"/>
      <c r="AU137" s="149"/>
      <c r="AV137" s="149"/>
      <c r="AW137" s="149"/>
      <c r="AX137" s="149"/>
      <c r="AY137" s="149"/>
      <c r="AZ137" s="169"/>
    </row>
    <row r="138" spans="2:52" ht="13.5" customHeight="1">
      <c r="B138" s="30"/>
      <c r="C138" s="229" t="s">
        <v>153</v>
      </c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30">
        <v>45</v>
      </c>
      <c r="W138" s="230"/>
      <c r="X138" s="230"/>
      <c r="Y138" s="230"/>
      <c r="Z138" s="230" t="s">
        <v>47</v>
      </c>
      <c r="AA138" s="230"/>
      <c r="AB138" s="230"/>
      <c r="AC138" s="230"/>
      <c r="AD138" s="231"/>
      <c r="AE138" s="231"/>
      <c r="AF138" s="231"/>
      <c r="AG138" s="231"/>
      <c r="AH138" s="231"/>
      <c r="AI138" s="231"/>
      <c r="AJ138" s="231"/>
      <c r="AK138" s="231"/>
      <c r="AL138" s="31"/>
      <c r="AN138" s="131"/>
      <c r="AO138" s="131"/>
      <c r="AP138" s="132"/>
      <c r="AQ138" s="131"/>
      <c r="AR138" s="131"/>
      <c r="AS138" s="132"/>
      <c r="AT138" s="131"/>
      <c r="AU138" s="131"/>
      <c r="AV138" s="132"/>
      <c r="AW138" s="131"/>
      <c r="AX138" s="131"/>
      <c r="AY138" s="132"/>
      <c r="AZ138" s="164"/>
    </row>
    <row r="139" spans="2:52" ht="13.5" customHeight="1">
      <c r="B139" s="30"/>
      <c r="C139" s="229" t="s">
        <v>62</v>
      </c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30">
        <v>46</v>
      </c>
      <c r="W139" s="230"/>
      <c r="X139" s="230"/>
      <c r="Y139" s="230"/>
      <c r="Z139" s="230" t="s">
        <v>90</v>
      </c>
      <c r="AA139" s="230"/>
      <c r="AB139" s="230"/>
      <c r="AC139" s="230"/>
      <c r="AD139" s="269">
        <v>0.35</v>
      </c>
      <c r="AE139" s="269"/>
      <c r="AF139" s="269"/>
      <c r="AG139" s="269"/>
      <c r="AH139" s="269"/>
      <c r="AI139" s="269"/>
      <c r="AJ139" s="269"/>
      <c r="AK139" s="269"/>
      <c r="AL139" s="31"/>
      <c r="AN139" s="131"/>
      <c r="AO139" s="131"/>
      <c r="AP139" s="132"/>
      <c r="AQ139" s="131"/>
      <c r="AR139" s="131"/>
      <c r="AS139" s="132"/>
      <c r="AT139" s="131"/>
      <c r="AU139" s="131"/>
      <c r="AV139" s="132"/>
      <c r="AW139" s="131"/>
      <c r="AX139" s="131"/>
      <c r="AY139" s="132"/>
      <c r="AZ139" s="164"/>
    </row>
    <row r="140" spans="2:52" ht="13.5" customHeight="1">
      <c r="B140" s="30"/>
      <c r="C140" s="474" t="s">
        <v>205</v>
      </c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  <c r="Q140" s="474"/>
      <c r="R140" s="474"/>
      <c r="S140" s="474"/>
      <c r="T140" s="474"/>
      <c r="U140" s="474"/>
      <c r="V140" s="270">
        <v>47</v>
      </c>
      <c r="W140" s="270"/>
      <c r="X140" s="270"/>
      <c r="Y140" s="270"/>
      <c r="Z140" s="270" t="s">
        <v>206</v>
      </c>
      <c r="AA140" s="270"/>
      <c r="AB140" s="270"/>
      <c r="AC140" s="270"/>
      <c r="AD140" s="226"/>
      <c r="AE140" s="226"/>
      <c r="AF140" s="226"/>
      <c r="AG140" s="226"/>
      <c r="AH140" s="226"/>
      <c r="AI140" s="226"/>
      <c r="AJ140" s="226"/>
      <c r="AK140" s="226"/>
      <c r="AL140" s="31"/>
      <c r="AN140" s="129" t="s">
        <v>62</v>
      </c>
      <c r="AO140" s="131"/>
      <c r="AP140" s="132"/>
      <c r="AQ140" s="131"/>
      <c r="AR140" s="131"/>
      <c r="AS140" s="132"/>
      <c r="AT140" s="131"/>
      <c r="AU140" s="131"/>
      <c r="AV140" s="132"/>
      <c r="AW140" s="131"/>
      <c r="AX140" s="131"/>
      <c r="AY140" s="132"/>
      <c r="AZ140" s="164"/>
    </row>
    <row r="141" spans="2:40" ht="12" customHeight="1">
      <c r="B141" s="30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31"/>
      <c r="AN141" s="150">
        <v>0.35</v>
      </c>
    </row>
    <row r="142" spans="2:40" ht="12" customHeight="1">
      <c r="B142" s="30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9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84"/>
      <c r="AH142" s="83"/>
      <c r="AI142" s="83"/>
      <c r="AJ142" s="83"/>
      <c r="AK142" s="83"/>
      <c r="AL142" s="31"/>
      <c r="AN142" s="150">
        <v>0.31</v>
      </c>
    </row>
    <row r="143" spans="2:44" ht="12" customHeight="1">
      <c r="B143" s="30"/>
      <c r="C143" s="12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2"/>
      <c r="Q143" s="2"/>
      <c r="R143" s="2"/>
      <c r="S143" s="2"/>
      <c r="T143" s="2"/>
      <c r="U143" s="84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2"/>
      <c r="AH143" s="83"/>
      <c r="AI143" s="83"/>
      <c r="AJ143" s="83"/>
      <c r="AK143" s="83"/>
      <c r="AL143" s="31"/>
      <c r="AN143" s="150">
        <v>0.29</v>
      </c>
      <c r="AO143" s="118"/>
      <c r="AQ143" s="119"/>
      <c r="AR143" s="119"/>
    </row>
    <row r="144" spans="2:40" ht="12" customHeight="1">
      <c r="B144" s="30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84"/>
      <c r="AH144" s="83"/>
      <c r="AI144" s="83"/>
      <c r="AJ144" s="83"/>
      <c r="AK144" s="83"/>
      <c r="AL144" s="31"/>
      <c r="AN144" s="150">
        <v>0.12</v>
      </c>
    </row>
    <row r="145" spans="2:40" ht="12" customHeight="1">
      <c r="B145" s="35"/>
      <c r="C145" s="182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7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22"/>
      <c r="AG145" s="22"/>
      <c r="AH145" s="22"/>
      <c r="AI145" s="22"/>
      <c r="AJ145" s="22"/>
      <c r="AK145" s="22"/>
      <c r="AL145" s="36"/>
      <c r="AN145" s="151"/>
    </row>
    <row r="146" spans="2:38" ht="9.75" customHeight="1">
      <c r="B146" s="30"/>
      <c r="C146" s="183" t="s">
        <v>154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227"/>
      <c r="T146" s="227"/>
      <c r="U146" s="227"/>
      <c r="V146" s="227"/>
      <c r="W146" s="227"/>
      <c r="X146" s="227"/>
      <c r="Y146" s="107"/>
      <c r="Z146" s="227"/>
      <c r="AA146" s="227"/>
      <c r="AB146" s="227"/>
      <c r="AC146" s="227"/>
      <c r="AD146" s="227"/>
      <c r="AE146" s="227"/>
      <c r="AF146" s="133"/>
      <c r="AG146" s="133"/>
      <c r="AH146" s="133"/>
      <c r="AI146" s="133"/>
      <c r="AJ146" s="133"/>
      <c r="AK146" s="133"/>
      <c r="AL146" s="31"/>
    </row>
    <row r="147" spans="2:38" ht="12" customHeight="1">
      <c r="B147" s="30"/>
      <c r="C147" s="184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228" t="s">
        <v>70</v>
      </c>
      <c r="T147" s="228"/>
      <c r="U147" s="228"/>
      <c r="V147" s="228"/>
      <c r="W147" s="228"/>
      <c r="X147" s="228"/>
      <c r="Y147" s="139"/>
      <c r="Z147" s="209" t="s">
        <v>46</v>
      </c>
      <c r="AA147" s="209"/>
      <c r="AB147" s="209"/>
      <c r="AC147" s="209"/>
      <c r="AD147" s="209"/>
      <c r="AE147" s="209"/>
      <c r="AF147" s="58"/>
      <c r="AG147" s="84"/>
      <c r="AH147" s="83"/>
      <c r="AI147" s="83"/>
      <c r="AJ147" s="83"/>
      <c r="AK147" s="83"/>
      <c r="AL147" s="31"/>
    </row>
    <row r="148" spans="2:44" ht="12" customHeight="1">
      <c r="B148" s="30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58"/>
      <c r="AG148" s="84"/>
      <c r="AH148" s="83"/>
      <c r="AI148" s="83"/>
      <c r="AJ148" s="83"/>
      <c r="AK148" s="83"/>
      <c r="AL148" s="31"/>
      <c r="AO148" s="119"/>
      <c r="AP148" s="119"/>
      <c r="AQ148" s="119"/>
      <c r="AR148" s="119"/>
    </row>
    <row r="149" spans="2:44" ht="12" customHeight="1">
      <c r="B149" s="30"/>
      <c r="C149" s="58" t="s">
        <v>207</v>
      </c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199"/>
      <c r="T149" s="199"/>
      <c r="U149" s="199"/>
      <c r="V149" s="199"/>
      <c r="W149" s="199"/>
      <c r="X149" s="199"/>
      <c r="Y149" s="139"/>
      <c r="Z149" s="200"/>
      <c r="AA149" s="200"/>
      <c r="AB149" s="200"/>
      <c r="AC149" s="200"/>
      <c r="AD149" s="200"/>
      <c r="AE149" s="200"/>
      <c r="AF149" s="58"/>
      <c r="AG149" s="84"/>
      <c r="AH149" s="83"/>
      <c r="AI149" s="83"/>
      <c r="AJ149" s="83"/>
      <c r="AK149" s="83"/>
      <c r="AL149" s="31"/>
      <c r="AO149" s="119"/>
      <c r="AP149" s="119"/>
      <c r="AQ149" s="119"/>
      <c r="AR149" s="119"/>
    </row>
    <row r="150" spans="2:44" ht="12" customHeight="1">
      <c r="B150" s="30"/>
      <c r="C150" s="58" t="s">
        <v>208</v>
      </c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227"/>
      <c r="T150" s="227"/>
      <c r="U150" s="227"/>
      <c r="V150" s="227"/>
      <c r="W150" s="227"/>
      <c r="X150" s="227"/>
      <c r="Y150" s="107"/>
      <c r="Z150" s="227"/>
      <c r="AA150" s="227"/>
      <c r="AB150" s="227"/>
      <c r="AC150" s="227"/>
      <c r="AD150" s="227"/>
      <c r="AE150" s="227"/>
      <c r="AF150" s="58"/>
      <c r="AG150" s="84"/>
      <c r="AH150" s="83"/>
      <c r="AI150" s="83"/>
      <c r="AJ150" s="83"/>
      <c r="AK150" s="83"/>
      <c r="AL150" s="31"/>
      <c r="AO150" s="119"/>
      <c r="AP150" s="119"/>
      <c r="AQ150" s="119"/>
      <c r="AR150" s="119"/>
    </row>
    <row r="151" spans="2:44" ht="12" customHeight="1">
      <c r="B151" s="30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19"/>
      <c r="S151" s="228" t="s">
        <v>70</v>
      </c>
      <c r="T151" s="228"/>
      <c r="U151" s="228"/>
      <c r="V151" s="228"/>
      <c r="W151" s="228"/>
      <c r="X151" s="228"/>
      <c r="Y151" s="139"/>
      <c r="Z151" s="209" t="s">
        <v>46</v>
      </c>
      <c r="AA151" s="209"/>
      <c r="AB151" s="209"/>
      <c r="AC151" s="209"/>
      <c r="AD151" s="209"/>
      <c r="AE151" s="209"/>
      <c r="AF151" s="58"/>
      <c r="AG151" s="84"/>
      <c r="AH151" s="83"/>
      <c r="AI151" s="83"/>
      <c r="AJ151" s="83"/>
      <c r="AK151" s="83"/>
      <c r="AL151" s="31"/>
      <c r="AO151" s="119"/>
      <c r="AP151" s="119"/>
      <c r="AQ151" s="119"/>
      <c r="AR151" s="119"/>
    </row>
    <row r="152" spans="2:44" ht="12" customHeight="1">
      <c r="B152" s="30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00"/>
      <c r="AF152" s="58"/>
      <c r="AG152" s="84"/>
      <c r="AH152" s="83"/>
      <c r="AI152" s="83"/>
      <c r="AJ152" s="83"/>
      <c r="AK152" s="83"/>
      <c r="AL152" s="31"/>
      <c r="AO152" s="119"/>
      <c r="AP152" s="119"/>
      <c r="AQ152" s="119"/>
      <c r="AR152" s="119"/>
    </row>
    <row r="153" spans="2:44" ht="12" customHeight="1">
      <c r="B153" s="30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199"/>
      <c r="T153" s="199"/>
      <c r="U153" s="199"/>
      <c r="V153" s="199"/>
      <c r="W153" s="199"/>
      <c r="X153" s="199"/>
      <c r="Y153" s="139"/>
      <c r="Z153" s="200"/>
      <c r="AA153" s="200"/>
      <c r="AB153" s="200"/>
      <c r="AC153" s="200"/>
      <c r="AD153" s="200"/>
      <c r="AE153" s="200"/>
      <c r="AF153" s="58"/>
      <c r="AG153" s="84"/>
      <c r="AH153" s="83"/>
      <c r="AI153" s="83"/>
      <c r="AJ153" s="83"/>
      <c r="AK153" s="83"/>
      <c r="AL153" s="31"/>
      <c r="AO153" s="119"/>
      <c r="AP153" s="119"/>
      <c r="AQ153" s="119"/>
      <c r="AR153" s="119"/>
    </row>
    <row r="154" spans="2:44" ht="12" customHeight="1">
      <c r="B154" s="30"/>
      <c r="C154" s="57" t="s">
        <v>155</v>
      </c>
      <c r="D154" s="58"/>
      <c r="E154" s="58"/>
      <c r="F154" s="58"/>
      <c r="G154" s="58"/>
      <c r="H154" s="251">
        <f ca="1">TODAY()</f>
        <v>44272</v>
      </c>
      <c r="I154" s="251"/>
      <c r="J154" s="251"/>
      <c r="K154" s="251"/>
      <c r="L154" s="251"/>
      <c r="M154" s="58"/>
      <c r="N154" s="58"/>
      <c r="O154" s="58"/>
      <c r="P154" s="58"/>
      <c r="Q154" s="58"/>
      <c r="R154" s="5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83"/>
      <c r="AG154" s="83"/>
      <c r="AH154" s="83"/>
      <c r="AI154" s="83"/>
      <c r="AJ154" s="83"/>
      <c r="AK154" s="83"/>
      <c r="AL154" s="31"/>
      <c r="AO154" s="119"/>
      <c r="AP154" s="119"/>
      <c r="AQ154" s="119"/>
      <c r="AR154" s="119"/>
    </row>
    <row r="155" spans="2:38" ht="12" customHeight="1">
      <c r="B155" s="27"/>
      <c r="C155" s="103"/>
      <c r="D155" s="103"/>
      <c r="E155" s="103"/>
      <c r="F155" s="103"/>
      <c r="G155" s="103"/>
      <c r="H155" s="103"/>
      <c r="I155" s="103"/>
      <c r="J155" s="103"/>
      <c r="K155" s="103"/>
      <c r="L155" s="86"/>
      <c r="M155" s="86"/>
      <c r="N155" s="16"/>
      <c r="O155" s="16"/>
      <c r="P155" s="16"/>
      <c r="Q155" s="16"/>
      <c r="R155" s="16"/>
      <c r="S155" s="209" t="s">
        <v>209</v>
      </c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16"/>
      <c r="AG155" s="16"/>
      <c r="AH155" s="16"/>
      <c r="AI155" s="16"/>
      <c r="AJ155" s="16"/>
      <c r="AK155" s="16"/>
      <c r="AL155" s="29"/>
    </row>
    <row r="156" spans="2:38" ht="12" customHeight="1">
      <c r="B156" s="46"/>
      <c r="C156" s="103"/>
      <c r="D156" s="103"/>
      <c r="E156" s="103"/>
      <c r="F156" s="103"/>
      <c r="G156" s="103"/>
      <c r="H156" s="103"/>
      <c r="I156" s="103"/>
      <c r="J156" s="103"/>
      <c r="K156" s="103"/>
      <c r="L156" s="13"/>
      <c r="M156" s="13"/>
      <c r="N156" s="13"/>
      <c r="O156" s="13"/>
      <c r="P156" s="13"/>
      <c r="Q156" s="13"/>
      <c r="R156" s="13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85"/>
      <c r="AG156" s="85"/>
      <c r="AH156" s="85"/>
      <c r="AI156" s="85"/>
      <c r="AJ156" s="85"/>
      <c r="AK156" s="85"/>
      <c r="AL156" s="47"/>
    </row>
    <row r="157" spans="2:38" ht="12" customHeight="1">
      <c r="B157" s="46"/>
      <c r="C157" s="201"/>
      <c r="D157" s="201"/>
      <c r="E157" s="201"/>
      <c r="F157" s="201"/>
      <c r="G157" s="103"/>
      <c r="H157" s="103"/>
      <c r="I157" s="103"/>
      <c r="J157" s="103"/>
      <c r="K157" s="103"/>
      <c r="L157" s="13"/>
      <c r="M157" s="13"/>
      <c r="N157" s="13"/>
      <c r="O157" s="13"/>
      <c r="P157" s="13"/>
      <c r="Q157" s="13"/>
      <c r="R157" s="13"/>
      <c r="S157" s="13"/>
      <c r="T157" s="13"/>
      <c r="U157" s="9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47"/>
    </row>
    <row r="158" spans="2:38" ht="12" customHeight="1">
      <c r="B158" s="46"/>
      <c r="C158" s="202" t="s">
        <v>210</v>
      </c>
      <c r="D158" s="103"/>
      <c r="E158" s="103"/>
      <c r="F158" s="103"/>
      <c r="G158" s="103"/>
      <c r="H158" s="103"/>
      <c r="I158" s="103"/>
      <c r="J158" s="103"/>
      <c r="K158" s="103"/>
      <c r="L158" s="13"/>
      <c r="M158" s="13"/>
      <c r="N158" s="13"/>
      <c r="O158" s="13"/>
      <c r="P158" s="13"/>
      <c r="Q158" s="13"/>
      <c r="R158" s="13"/>
      <c r="S158" s="13"/>
      <c r="T158" s="13"/>
      <c r="U158" s="9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47"/>
    </row>
    <row r="159" spans="2:38" ht="12" customHeight="1">
      <c r="B159" s="46"/>
      <c r="C159" s="103"/>
      <c r="D159" s="103"/>
      <c r="E159" s="103"/>
      <c r="F159" s="103"/>
      <c r="G159" s="103"/>
      <c r="H159" s="103"/>
      <c r="I159" s="103"/>
      <c r="J159" s="103"/>
      <c r="K159" s="103"/>
      <c r="L159" s="13"/>
      <c r="M159" s="13"/>
      <c r="N159" s="13"/>
      <c r="O159" s="13"/>
      <c r="P159" s="13"/>
      <c r="Q159" s="13"/>
      <c r="R159" s="13"/>
      <c r="S159" s="13"/>
      <c r="T159" s="13"/>
      <c r="U159" s="9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47"/>
    </row>
    <row r="160" spans="2:38" ht="12" customHeight="1">
      <c r="B160" s="46"/>
      <c r="C160" s="14"/>
      <c r="D160" s="9"/>
      <c r="E160" s="9"/>
      <c r="F160" s="9"/>
      <c r="G160" s="9"/>
      <c r="H160" s="79"/>
      <c r="I160" s="79"/>
      <c r="J160" s="79"/>
      <c r="K160" s="79"/>
      <c r="L160" s="13"/>
      <c r="M160" s="13"/>
      <c r="N160" s="13"/>
      <c r="O160" s="13"/>
      <c r="P160" s="13"/>
      <c r="Q160" s="13"/>
      <c r="R160" s="13"/>
      <c r="S160" s="13"/>
      <c r="T160" s="13"/>
      <c r="U160" s="9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47"/>
    </row>
    <row r="161" spans="2:38" ht="12" customHeight="1" thickBot="1">
      <c r="B161" s="48"/>
      <c r="C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1"/>
      <c r="O161" s="51"/>
      <c r="P161" s="51"/>
      <c r="Q161" s="51"/>
      <c r="R161" s="51"/>
      <c r="S161" s="51"/>
      <c r="T161" s="51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1"/>
      <c r="AG161" s="51"/>
      <c r="AH161" s="51"/>
      <c r="AI161" s="51"/>
      <c r="AJ161" s="51"/>
      <c r="AK161" s="51"/>
      <c r="AL161" s="53"/>
    </row>
    <row r="165" s="189" customFormat="1" ht="12" customHeight="1"/>
    <row r="166" s="122" customFormat="1" ht="12" customHeight="1"/>
    <row r="167" spans="2:9" s="122" customFormat="1" ht="12" customHeight="1">
      <c r="B167" s="190">
        <v>1</v>
      </c>
      <c r="C167" s="191"/>
      <c r="D167" s="191"/>
      <c r="E167" s="191"/>
      <c r="F167" s="191"/>
      <c r="G167" s="191"/>
      <c r="H167" s="190">
        <v>1</v>
      </c>
      <c r="I167" s="191"/>
    </row>
    <row r="168" spans="2:9" s="122" customFormat="1" ht="12" customHeight="1">
      <c r="B168" s="191">
        <v>1</v>
      </c>
      <c r="C168" s="191" t="s">
        <v>35</v>
      </c>
      <c r="D168" s="191"/>
      <c r="E168" s="191" t="s">
        <v>34</v>
      </c>
      <c r="F168" s="191"/>
      <c r="G168" s="191" t="s">
        <v>33</v>
      </c>
      <c r="H168" s="191">
        <v>1</v>
      </c>
      <c r="I168" s="191" t="s">
        <v>71</v>
      </c>
    </row>
    <row r="169" spans="2:9" s="122" customFormat="1" ht="12" customHeight="1">
      <c r="B169" s="191">
        <v>2</v>
      </c>
      <c r="C169" s="191" t="s">
        <v>38</v>
      </c>
      <c r="D169" s="191"/>
      <c r="E169" s="191" t="s">
        <v>37</v>
      </c>
      <c r="F169" s="191"/>
      <c r="G169" s="191" t="s">
        <v>36</v>
      </c>
      <c r="H169" s="191">
        <v>2</v>
      </c>
      <c r="I169" s="191" t="s">
        <v>72</v>
      </c>
    </row>
    <row r="170" spans="2:9" s="122" customFormat="1" ht="12" customHeight="1">
      <c r="B170" s="190">
        <v>3</v>
      </c>
      <c r="C170" s="191" t="s">
        <v>41</v>
      </c>
      <c r="D170" s="191"/>
      <c r="E170" s="191" t="s">
        <v>40</v>
      </c>
      <c r="F170" s="191"/>
      <c r="G170" s="191" t="s">
        <v>39</v>
      </c>
      <c r="H170" s="190">
        <v>3</v>
      </c>
      <c r="I170" s="191" t="s">
        <v>73</v>
      </c>
    </row>
    <row r="171" spans="2:9" s="122" customFormat="1" ht="12" customHeight="1">
      <c r="B171" s="190">
        <v>4</v>
      </c>
      <c r="C171" s="191" t="s">
        <v>44</v>
      </c>
      <c r="D171" s="191"/>
      <c r="E171" s="191" t="s">
        <v>43</v>
      </c>
      <c r="F171" s="191"/>
      <c r="G171" s="191" t="s">
        <v>42</v>
      </c>
      <c r="H171" s="190">
        <v>4</v>
      </c>
      <c r="I171" s="191" t="s">
        <v>74</v>
      </c>
    </row>
    <row r="172" spans="2:9" s="122" customFormat="1" ht="12" customHeight="1">
      <c r="B172" s="191"/>
      <c r="D172" s="191"/>
      <c r="E172" s="191"/>
      <c r="F172" s="191"/>
      <c r="G172" s="191"/>
      <c r="H172" s="191">
        <v>5</v>
      </c>
      <c r="I172" s="191" t="s">
        <v>75</v>
      </c>
    </row>
    <row r="173" spans="2:9" s="122" customFormat="1" ht="12" customHeight="1">
      <c r="B173" s="191"/>
      <c r="D173" s="191"/>
      <c r="E173" s="191"/>
      <c r="F173" s="191"/>
      <c r="G173" s="191"/>
      <c r="H173" s="191">
        <v>6</v>
      </c>
      <c r="I173" s="191" t="s">
        <v>76</v>
      </c>
    </row>
    <row r="174" spans="2:9" s="122" customFormat="1" ht="12" customHeight="1">
      <c r="B174" s="191"/>
      <c r="D174" s="191"/>
      <c r="E174" s="191"/>
      <c r="F174" s="191"/>
      <c r="G174" s="191"/>
      <c r="H174" s="191">
        <v>7</v>
      </c>
      <c r="I174" s="191" t="s">
        <v>77</v>
      </c>
    </row>
    <row r="175" spans="2:9" s="122" customFormat="1" ht="12" customHeight="1">
      <c r="B175" s="191"/>
      <c r="D175" s="191"/>
      <c r="E175" s="191"/>
      <c r="F175" s="191"/>
      <c r="G175" s="191"/>
      <c r="H175" s="191">
        <v>8</v>
      </c>
      <c r="I175" s="191" t="s">
        <v>78</v>
      </c>
    </row>
    <row r="176" spans="2:9" s="122" customFormat="1" ht="12" customHeight="1">
      <c r="B176" s="191"/>
      <c r="D176" s="191"/>
      <c r="E176" s="191"/>
      <c r="F176" s="191"/>
      <c r="G176" s="191"/>
      <c r="H176" s="191">
        <v>9</v>
      </c>
      <c r="I176" s="191" t="s">
        <v>79</v>
      </c>
    </row>
    <row r="177" spans="2:9" s="122" customFormat="1" ht="12" customHeight="1">
      <c r="B177" s="191"/>
      <c r="D177" s="191"/>
      <c r="E177" s="191"/>
      <c r="F177" s="191"/>
      <c r="G177" s="191"/>
      <c r="H177" s="191">
        <v>10</v>
      </c>
      <c r="I177" s="191" t="s">
        <v>80</v>
      </c>
    </row>
    <row r="178" spans="2:9" s="122" customFormat="1" ht="12" customHeight="1">
      <c r="B178" s="191"/>
      <c r="D178" s="191"/>
      <c r="E178" s="191"/>
      <c r="F178" s="191"/>
      <c r="G178" s="191"/>
      <c r="H178" s="191">
        <v>11</v>
      </c>
      <c r="I178" s="191" t="s">
        <v>81</v>
      </c>
    </row>
    <row r="179" spans="2:9" s="122" customFormat="1" ht="12" customHeight="1">
      <c r="B179" s="191"/>
      <c r="D179" s="191"/>
      <c r="E179" s="191"/>
      <c r="F179" s="191"/>
      <c r="G179" s="191"/>
      <c r="H179" s="191">
        <v>12</v>
      </c>
      <c r="I179" s="191" t="s">
        <v>82</v>
      </c>
    </row>
    <row r="180" s="122" customFormat="1" ht="12" customHeight="1"/>
    <row r="181" s="122" customFormat="1" ht="12" customHeight="1"/>
    <row r="182" s="122" customFormat="1" ht="12" customHeight="1"/>
    <row r="183" spans="1:17" ht="12" customHeight="1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1:17" ht="12" customHeight="1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1:17" ht="12" customHeight="1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1:17" ht="12" customHeight="1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1:17" ht="12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1:17" ht="12" customHeight="1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</sheetData>
  <sheetProtection/>
  <mergeCells count="353">
    <mergeCell ref="Z128:AC128"/>
    <mergeCell ref="Z84:AC85"/>
    <mergeCell ref="C139:U139"/>
    <mergeCell ref="C140:U140"/>
    <mergeCell ref="V140:Y140"/>
    <mergeCell ref="C133:U133"/>
    <mergeCell ref="V133:Y133"/>
    <mergeCell ref="V135:Y135"/>
    <mergeCell ref="C135:U135"/>
    <mergeCell ref="C134:U134"/>
    <mergeCell ref="C126:U127"/>
    <mergeCell ref="V126:Y127"/>
    <mergeCell ref="Z65:AB66"/>
    <mergeCell ref="AC65:AK66"/>
    <mergeCell ref="C84:R85"/>
    <mergeCell ref="S84:T85"/>
    <mergeCell ref="U84:Y85"/>
    <mergeCell ref="AF110:AK110"/>
    <mergeCell ref="AF111:AK111"/>
    <mergeCell ref="V116:Z116"/>
    <mergeCell ref="AY101:AY103"/>
    <mergeCell ref="V128:Y128"/>
    <mergeCell ref="C124:AK124"/>
    <mergeCell ref="C121:AK121"/>
    <mergeCell ref="Z126:AC127"/>
    <mergeCell ref="AD126:AK127"/>
    <mergeCell ref="AD128:AK128"/>
    <mergeCell ref="AA119:AE119"/>
    <mergeCell ref="AN126:AP126"/>
    <mergeCell ref="AQ126:AS126"/>
    <mergeCell ref="AT126:AV126"/>
    <mergeCell ref="AW126:AY126"/>
    <mergeCell ref="AN80:AP80"/>
    <mergeCell ref="AQ80:AS80"/>
    <mergeCell ref="AT80:AV80"/>
    <mergeCell ref="AW100:AY100"/>
    <mergeCell ref="AN100:AP100"/>
    <mergeCell ref="AU101:AU103"/>
    <mergeCell ref="AN101:AN103"/>
    <mergeCell ref="AT101:AT103"/>
    <mergeCell ref="AN65:AN66"/>
    <mergeCell ref="AO65:AO66"/>
    <mergeCell ref="AP65:AP66"/>
    <mergeCell ref="AQ65:AQ66"/>
    <mergeCell ref="AW65:AW66"/>
    <mergeCell ref="AU65:AU66"/>
    <mergeCell ref="AV65:AV66"/>
    <mergeCell ref="AR65:AR66"/>
    <mergeCell ref="AS65:AS66"/>
    <mergeCell ref="AT65:AT66"/>
    <mergeCell ref="AD84:AG85"/>
    <mergeCell ref="AH84:AK85"/>
    <mergeCell ref="C99:T102"/>
    <mergeCell ref="U99:U102"/>
    <mergeCell ref="AA99:AE102"/>
    <mergeCell ref="AF99:AK102"/>
    <mergeCell ref="AH94:AK94"/>
    <mergeCell ref="Z95:AC95"/>
    <mergeCell ref="AD95:AG95"/>
    <mergeCell ref="AH95:AK95"/>
    <mergeCell ref="C128:U128"/>
    <mergeCell ref="C116:T116"/>
    <mergeCell ref="C117:T117"/>
    <mergeCell ref="C118:T118"/>
    <mergeCell ref="C123:AK123"/>
    <mergeCell ref="AF117:AK117"/>
    <mergeCell ref="AA116:AE116"/>
    <mergeCell ref="AF116:AK116"/>
    <mergeCell ref="AF118:AK118"/>
    <mergeCell ref="AA118:AE118"/>
    <mergeCell ref="C129:U129"/>
    <mergeCell ref="V131:Y131"/>
    <mergeCell ref="Z130:AC130"/>
    <mergeCell ref="AD130:AK130"/>
    <mergeCell ref="V130:Y130"/>
    <mergeCell ref="C130:U130"/>
    <mergeCell ref="C131:U131"/>
    <mergeCell ref="V129:Y129"/>
    <mergeCell ref="AD136:AK136"/>
    <mergeCell ref="AF119:AK119"/>
    <mergeCell ref="Z131:AC131"/>
    <mergeCell ref="AD131:AK131"/>
    <mergeCell ref="AD135:AK135"/>
    <mergeCell ref="AD133:AK133"/>
    <mergeCell ref="Z135:AC135"/>
    <mergeCell ref="Z134:AC134"/>
    <mergeCell ref="Z129:AC129"/>
    <mergeCell ref="AD129:AK129"/>
    <mergeCell ref="AD134:AK134"/>
    <mergeCell ref="C132:U132"/>
    <mergeCell ref="V132:Y132"/>
    <mergeCell ref="Z132:AC132"/>
    <mergeCell ref="AD132:AK132"/>
    <mergeCell ref="Z133:AC133"/>
    <mergeCell ref="V134:Y134"/>
    <mergeCell ref="V119:Z119"/>
    <mergeCell ref="C115:T115"/>
    <mergeCell ref="V115:Z115"/>
    <mergeCell ref="AA115:AE115"/>
    <mergeCell ref="V118:Z118"/>
    <mergeCell ref="C119:T119"/>
    <mergeCell ref="AF115:AK115"/>
    <mergeCell ref="C114:T114"/>
    <mergeCell ref="V114:Z114"/>
    <mergeCell ref="AA114:AE114"/>
    <mergeCell ref="AF114:AK114"/>
    <mergeCell ref="V117:Z117"/>
    <mergeCell ref="AA117:AE117"/>
    <mergeCell ref="V113:Z113"/>
    <mergeCell ref="AA113:AE113"/>
    <mergeCell ref="AF113:AK113"/>
    <mergeCell ref="C112:T112"/>
    <mergeCell ref="V112:Z112"/>
    <mergeCell ref="AA112:AE112"/>
    <mergeCell ref="AF112:AK112"/>
    <mergeCell ref="C113:T113"/>
    <mergeCell ref="V111:Z111"/>
    <mergeCell ref="AA111:AE111"/>
    <mergeCell ref="C110:T110"/>
    <mergeCell ref="V110:Z110"/>
    <mergeCell ref="AA110:AE110"/>
    <mergeCell ref="C111:T111"/>
    <mergeCell ref="V109:Z109"/>
    <mergeCell ref="AA109:AE109"/>
    <mergeCell ref="AF109:AK109"/>
    <mergeCell ref="C108:T108"/>
    <mergeCell ref="V108:Z108"/>
    <mergeCell ref="AA108:AE108"/>
    <mergeCell ref="AF108:AK108"/>
    <mergeCell ref="C109:T109"/>
    <mergeCell ref="AF104:AK104"/>
    <mergeCell ref="C105:T105"/>
    <mergeCell ref="V107:Z107"/>
    <mergeCell ref="AA107:AE107"/>
    <mergeCell ref="AF107:AK107"/>
    <mergeCell ref="C106:T106"/>
    <mergeCell ref="V106:Z106"/>
    <mergeCell ref="AA106:AE106"/>
    <mergeCell ref="AF106:AK106"/>
    <mergeCell ref="C107:T107"/>
    <mergeCell ref="C103:T103"/>
    <mergeCell ref="V103:Z103"/>
    <mergeCell ref="AA103:AE103"/>
    <mergeCell ref="AF103:AK103"/>
    <mergeCell ref="V105:Z105"/>
    <mergeCell ref="AA105:AE105"/>
    <mergeCell ref="AF105:AK105"/>
    <mergeCell ref="C104:T104"/>
    <mergeCell ref="V104:Z104"/>
    <mergeCell ref="AA104:AE104"/>
    <mergeCell ref="V99:Z102"/>
    <mergeCell ref="C97:AK97"/>
    <mergeCell ref="C95:R95"/>
    <mergeCell ref="S95:T95"/>
    <mergeCell ref="U95:Y95"/>
    <mergeCell ref="C94:R94"/>
    <mergeCell ref="Z92:AC92"/>
    <mergeCell ref="AD92:AG92"/>
    <mergeCell ref="U92:Y92"/>
    <mergeCell ref="S94:T94"/>
    <mergeCell ref="U94:Y94"/>
    <mergeCell ref="Z94:AC94"/>
    <mergeCell ref="AD94:AG94"/>
    <mergeCell ref="AH91:AK91"/>
    <mergeCell ref="AH92:AK92"/>
    <mergeCell ref="C93:R93"/>
    <mergeCell ref="S93:T93"/>
    <mergeCell ref="U93:Y93"/>
    <mergeCell ref="Z93:AC93"/>
    <mergeCell ref="AD93:AG93"/>
    <mergeCell ref="AH93:AK93"/>
    <mergeCell ref="C92:R92"/>
    <mergeCell ref="S92:T92"/>
    <mergeCell ref="S89:T89"/>
    <mergeCell ref="Z89:AC89"/>
    <mergeCell ref="AD89:AG89"/>
    <mergeCell ref="U89:Y89"/>
    <mergeCell ref="C91:R91"/>
    <mergeCell ref="S91:T91"/>
    <mergeCell ref="U91:Y91"/>
    <mergeCell ref="Z91:AC91"/>
    <mergeCell ref="AD91:AG91"/>
    <mergeCell ref="C87:R87"/>
    <mergeCell ref="S87:T87"/>
    <mergeCell ref="AH89:AK89"/>
    <mergeCell ref="C90:R90"/>
    <mergeCell ref="S90:T90"/>
    <mergeCell ref="U90:Y90"/>
    <mergeCell ref="Z90:AC90"/>
    <mergeCell ref="AD90:AG90"/>
    <mergeCell ref="AH90:AK90"/>
    <mergeCell ref="C89:R89"/>
    <mergeCell ref="C88:R88"/>
    <mergeCell ref="S88:T88"/>
    <mergeCell ref="U88:Y88"/>
    <mergeCell ref="Z88:AC88"/>
    <mergeCell ref="AD88:AG88"/>
    <mergeCell ref="AH88:AK88"/>
    <mergeCell ref="U86:Y86"/>
    <mergeCell ref="U87:Y87"/>
    <mergeCell ref="Z87:AC87"/>
    <mergeCell ref="Z86:AC86"/>
    <mergeCell ref="AD87:AG87"/>
    <mergeCell ref="AH87:AK87"/>
    <mergeCell ref="AD86:AG86"/>
    <mergeCell ref="AH86:AK86"/>
    <mergeCell ref="C83:R83"/>
    <mergeCell ref="S83:T83"/>
    <mergeCell ref="U83:Y83"/>
    <mergeCell ref="Z83:AC83"/>
    <mergeCell ref="AD83:AG83"/>
    <mergeCell ref="AH83:AK83"/>
    <mergeCell ref="C86:R86"/>
    <mergeCell ref="S86:T86"/>
    <mergeCell ref="AH82:AK82"/>
    <mergeCell ref="C82:R82"/>
    <mergeCell ref="S82:T82"/>
    <mergeCell ref="Z82:AC82"/>
    <mergeCell ref="AD82:AG82"/>
    <mergeCell ref="U82:Y82"/>
    <mergeCell ref="C80:R81"/>
    <mergeCell ref="S80:T81"/>
    <mergeCell ref="U80:Y81"/>
    <mergeCell ref="Z80:AK80"/>
    <mergeCell ref="Z81:AC81"/>
    <mergeCell ref="AD81:AG81"/>
    <mergeCell ref="AH81:AK81"/>
    <mergeCell ref="AC62:AK62"/>
    <mergeCell ref="Z63:AB63"/>
    <mergeCell ref="AC63:AK63"/>
    <mergeCell ref="Z64:AB64"/>
    <mergeCell ref="AC64:AK64"/>
    <mergeCell ref="AF79:AK79"/>
    <mergeCell ref="J39:AJ39"/>
    <mergeCell ref="C52:Y52"/>
    <mergeCell ref="C53:Y53"/>
    <mergeCell ref="AC52:AK52"/>
    <mergeCell ref="AF61:AK61"/>
    <mergeCell ref="C58:AK59"/>
    <mergeCell ref="C56:AK56"/>
    <mergeCell ref="Z54:AB54"/>
    <mergeCell ref="AC54:AK54"/>
    <mergeCell ref="C54:Y54"/>
    <mergeCell ref="C51:Y51"/>
    <mergeCell ref="AC28:AK28"/>
    <mergeCell ref="Z50:AB50"/>
    <mergeCell ref="AC50:AK50"/>
    <mergeCell ref="Z51:AB51"/>
    <mergeCell ref="AC51:AK51"/>
    <mergeCell ref="Z44:AD44"/>
    <mergeCell ref="C37:AJ37"/>
    <mergeCell ref="K44:Y44"/>
    <mergeCell ref="I38:AJ38"/>
    <mergeCell ref="C45:J45"/>
    <mergeCell ref="Z45:AD45"/>
    <mergeCell ref="C47:AK47"/>
    <mergeCell ref="AF49:AK49"/>
    <mergeCell ref="K45:Y45"/>
    <mergeCell ref="C50:Y50"/>
    <mergeCell ref="AT1:AV1"/>
    <mergeCell ref="J36:AJ36"/>
    <mergeCell ref="V29:AA33"/>
    <mergeCell ref="B1:AL1"/>
    <mergeCell ref="B2:AL2"/>
    <mergeCell ref="J18:AC18"/>
    <mergeCell ref="E21:AI22"/>
    <mergeCell ref="V23:W23"/>
    <mergeCell ref="S23:U23"/>
    <mergeCell ref="K41:Y43"/>
    <mergeCell ref="C41:J43"/>
    <mergeCell ref="C44:J44"/>
    <mergeCell ref="AN1:AP1"/>
    <mergeCell ref="V24:W24"/>
    <mergeCell ref="H26:AE26"/>
    <mergeCell ref="AC29:AK30"/>
    <mergeCell ref="S24:U24"/>
    <mergeCell ref="V28:AA28"/>
    <mergeCell ref="N23:R23"/>
    <mergeCell ref="AW1:AY1"/>
    <mergeCell ref="AQ100:AS100"/>
    <mergeCell ref="AW101:AW103"/>
    <mergeCell ref="AX101:AX103"/>
    <mergeCell ref="AX65:AX66"/>
    <mergeCell ref="AY65:AY66"/>
    <mergeCell ref="AV101:AV103"/>
    <mergeCell ref="AW80:AY80"/>
    <mergeCell ref="AT100:AV100"/>
    <mergeCell ref="AQ1:AS1"/>
    <mergeCell ref="AP101:AP103"/>
    <mergeCell ref="AS101:AS103"/>
    <mergeCell ref="AO101:AO103"/>
    <mergeCell ref="AQ101:AQ103"/>
    <mergeCell ref="AR101:AR103"/>
    <mergeCell ref="Z41:AD43"/>
    <mergeCell ref="AC53:AK53"/>
    <mergeCell ref="Z52:AB52"/>
    <mergeCell ref="Z53:AB53"/>
    <mergeCell ref="Z62:AB62"/>
    <mergeCell ref="Z137:AC137"/>
    <mergeCell ref="AD137:AK137"/>
    <mergeCell ref="V139:Y139"/>
    <mergeCell ref="Z146:AE146"/>
    <mergeCell ref="S146:X146"/>
    <mergeCell ref="Q142:AF142"/>
    <mergeCell ref="AD139:AK139"/>
    <mergeCell ref="Z140:AC140"/>
    <mergeCell ref="Z139:AC139"/>
    <mergeCell ref="C137:U137"/>
    <mergeCell ref="H154:L154"/>
    <mergeCell ref="AC31:AK31"/>
    <mergeCell ref="C28:K28"/>
    <mergeCell ref="C29:K33"/>
    <mergeCell ref="L28:U28"/>
    <mergeCell ref="L29:U33"/>
    <mergeCell ref="C136:U136"/>
    <mergeCell ref="V136:Y136"/>
    <mergeCell ref="Z136:AC136"/>
    <mergeCell ref="V137:Y137"/>
    <mergeCell ref="C74:P74"/>
    <mergeCell ref="Q74:S74"/>
    <mergeCell ref="T74:AB74"/>
    <mergeCell ref="AC74:AK74"/>
    <mergeCell ref="C69:AK70"/>
    <mergeCell ref="AF72:AK72"/>
    <mergeCell ref="C73:P73"/>
    <mergeCell ref="Q73:S73"/>
    <mergeCell ref="T73:AB73"/>
    <mergeCell ref="AC73:AK73"/>
    <mergeCell ref="C76:P76"/>
    <mergeCell ref="Q76:S76"/>
    <mergeCell ref="T76:AB76"/>
    <mergeCell ref="AC76:AK76"/>
    <mergeCell ref="C75:P75"/>
    <mergeCell ref="Q75:S75"/>
    <mergeCell ref="T75:AB75"/>
    <mergeCell ref="AC75:AK75"/>
    <mergeCell ref="Z151:AE151"/>
    <mergeCell ref="C138:U138"/>
    <mergeCell ref="V138:Y138"/>
    <mergeCell ref="Z138:AC138"/>
    <mergeCell ref="AD138:AK138"/>
    <mergeCell ref="Z147:AE147"/>
    <mergeCell ref="S147:X147"/>
    <mergeCell ref="S154:AE154"/>
    <mergeCell ref="S155:AE156"/>
    <mergeCell ref="C62:Y62"/>
    <mergeCell ref="C63:Y63"/>
    <mergeCell ref="C64:Y64"/>
    <mergeCell ref="C65:Y66"/>
    <mergeCell ref="AD140:AK140"/>
    <mergeCell ref="S150:X150"/>
    <mergeCell ref="Z150:AE150"/>
    <mergeCell ref="S151:X151"/>
  </mergeCells>
  <dataValidations count="2">
    <dataValidation type="list" allowBlank="1" showInputMessage="1" showErrorMessage="1" sqref="AD139:AK139">
      <formula1>$AN$141:$AN$145</formula1>
    </dataValidation>
    <dataValidation type="list" allowBlank="1" showInputMessage="1" showErrorMessage="1" sqref="AN82:AY82">
      <formula1>$AN$76:$AN$79</formula1>
    </dataValidation>
  </dataValidation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6" min="2" max="36" man="1"/>
    <brk id="76" min="2" max="36" man="1"/>
    <brk id="96" min="2" max="36" man="1"/>
    <brk id="122" min="2" max="36" man="1"/>
  </rowBreaks>
  <colBreaks count="1" manualBreakCount="1">
    <brk id="37" min="3" max="1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9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8" customWidth="1"/>
    <col min="3" max="3" width="96.875" style="88" customWidth="1"/>
    <col min="4" max="16384" width="2.75390625" style="88" customWidth="1"/>
  </cols>
  <sheetData>
    <row r="1" spans="2:50" s="1" customFormat="1" ht="15" customHeight="1">
      <c r="B1" s="318" t="s">
        <v>182</v>
      </c>
      <c r="C1" s="318"/>
      <c r="D1" s="318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2:3" ht="15" customHeight="1" thickBot="1">
      <c r="B2" s="475" t="s">
        <v>30</v>
      </c>
      <c r="C2" s="475"/>
    </row>
    <row r="3" spans="2:4" ht="12.75">
      <c r="B3" s="89"/>
      <c r="C3" s="90"/>
      <c r="D3" s="91"/>
    </row>
    <row r="4" spans="2:4" ht="12.75">
      <c r="B4" s="92"/>
      <c r="C4" s="108"/>
      <c r="D4" s="126"/>
    </row>
    <row r="5" spans="2:4" ht="12" customHeight="1">
      <c r="B5" s="92"/>
      <c r="C5" s="109" t="s">
        <v>63</v>
      </c>
      <c r="D5" s="126"/>
    </row>
    <row r="6" spans="2:4" ht="21.75">
      <c r="B6" s="92"/>
      <c r="C6" s="109" t="s">
        <v>156</v>
      </c>
      <c r="D6" s="126"/>
    </row>
    <row r="7" spans="2:4" ht="12.75">
      <c r="B7" s="92"/>
      <c r="C7" s="110"/>
      <c r="D7" s="126"/>
    </row>
    <row r="8" spans="2:4" ht="12.75">
      <c r="B8" s="92"/>
      <c r="C8" s="111" t="s">
        <v>64</v>
      </c>
      <c r="D8" s="126"/>
    </row>
    <row r="9" spans="2:4" ht="12.75">
      <c r="B9" s="92"/>
      <c r="C9" s="111" t="s">
        <v>65</v>
      </c>
      <c r="D9" s="126"/>
    </row>
    <row r="10" spans="2:4" ht="12.75">
      <c r="B10" s="92"/>
      <c r="C10" s="111"/>
      <c r="D10" s="126"/>
    </row>
    <row r="11" spans="2:4" ht="42">
      <c r="B11" s="92"/>
      <c r="C11" s="140" t="s">
        <v>171</v>
      </c>
      <c r="D11" s="126"/>
    </row>
    <row r="12" spans="2:4" ht="12.75">
      <c r="B12" s="92"/>
      <c r="C12" s="140" t="s">
        <v>118</v>
      </c>
      <c r="D12" s="126"/>
    </row>
    <row r="13" spans="2:4" ht="42">
      <c r="B13" s="92"/>
      <c r="C13" s="140" t="s">
        <v>211</v>
      </c>
      <c r="D13" s="126"/>
    </row>
    <row r="14" spans="2:4" ht="21">
      <c r="B14" s="92"/>
      <c r="C14" s="140" t="s">
        <v>212</v>
      </c>
      <c r="D14" s="126"/>
    </row>
    <row r="15" spans="2:4" ht="31.5">
      <c r="B15" s="92"/>
      <c r="C15" s="140" t="s">
        <v>213</v>
      </c>
      <c r="D15" s="126"/>
    </row>
    <row r="16" spans="2:4" ht="21">
      <c r="B16" s="92"/>
      <c r="C16" s="140" t="s">
        <v>160</v>
      </c>
      <c r="D16" s="126"/>
    </row>
    <row r="17" spans="2:4" ht="21">
      <c r="B17" s="92"/>
      <c r="C17" s="135" t="s">
        <v>214</v>
      </c>
      <c r="D17" s="126"/>
    </row>
    <row r="18" spans="2:4" ht="12.75">
      <c r="B18" s="92"/>
      <c r="C18" s="135"/>
      <c r="D18" s="126"/>
    </row>
    <row r="19" spans="2:4" ht="12.75">
      <c r="B19" s="92"/>
      <c r="C19" s="111" t="s">
        <v>67</v>
      </c>
      <c r="D19" s="126"/>
    </row>
    <row r="20" spans="2:4" ht="12.75">
      <c r="B20" s="92"/>
      <c r="C20" s="111" t="s">
        <v>119</v>
      </c>
      <c r="D20" s="126"/>
    </row>
    <row r="21" spans="2:4" ht="12.75">
      <c r="B21" s="92"/>
      <c r="C21" s="111" t="s">
        <v>157</v>
      </c>
      <c r="D21" s="126"/>
    </row>
    <row r="22" spans="2:4" ht="12.75">
      <c r="B22" s="92"/>
      <c r="C22" s="111"/>
      <c r="D22" s="126"/>
    </row>
    <row r="23" spans="2:4" ht="42">
      <c r="B23" s="92"/>
      <c r="C23" s="135" t="s">
        <v>215</v>
      </c>
      <c r="D23" s="126"/>
    </row>
    <row r="24" spans="2:4" ht="21">
      <c r="B24" s="92"/>
      <c r="C24" s="135" t="s">
        <v>216</v>
      </c>
      <c r="D24" s="126"/>
    </row>
    <row r="25" spans="2:4" ht="42">
      <c r="B25" s="92"/>
      <c r="C25" s="135" t="s">
        <v>217</v>
      </c>
      <c r="D25" s="126"/>
    </row>
    <row r="26" spans="2:4" ht="73.5">
      <c r="B26" s="92"/>
      <c r="C26" s="135" t="s">
        <v>218</v>
      </c>
      <c r="D26" s="126"/>
    </row>
    <row r="27" spans="2:4" ht="31.5">
      <c r="B27" s="92"/>
      <c r="C27" s="135" t="s">
        <v>219</v>
      </c>
      <c r="D27" s="126"/>
    </row>
    <row r="28" spans="2:4" ht="31.5">
      <c r="B28" s="92"/>
      <c r="C28" s="135" t="s">
        <v>220</v>
      </c>
      <c r="D28" s="126"/>
    </row>
    <row r="29" spans="2:4" ht="12.75">
      <c r="B29" s="92"/>
      <c r="C29" s="135"/>
      <c r="D29" s="126"/>
    </row>
    <row r="30" spans="2:4" ht="12.75">
      <c r="B30" s="92"/>
      <c r="C30" s="111" t="s">
        <v>66</v>
      </c>
      <c r="D30" s="126"/>
    </row>
    <row r="31" spans="2:4" ht="12.75">
      <c r="B31" s="92"/>
      <c r="C31" s="111" t="s">
        <v>120</v>
      </c>
      <c r="D31" s="126"/>
    </row>
    <row r="32" spans="2:4" ht="12.75">
      <c r="B32" s="92"/>
      <c r="C32" s="476" t="s">
        <v>221</v>
      </c>
      <c r="D32" s="126"/>
    </row>
    <row r="33" spans="2:4" ht="12.75">
      <c r="B33" s="92"/>
      <c r="C33" s="476"/>
      <c r="D33" s="126"/>
    </row>
    <row r="34" spans="2:4" ht="12.75">
      <c r="B34" s="92"/>
      <c r="C34" s="111"/>
      <c r="D34" s="126"/>
    </row>
    <row r="35" spans="2:4" ht="12.75">
      <c r="B35" s="92"/>
      <c r="C35" s="134" t="s">
        <v>222</v>
      </c>
      <c r="D35" s="126"/>
    </row>
    <row r="36" spans="2:4" ht="21">
      <c r="B36" s="92"/>
      <c r="C36" s="134" t="s">
        <v>223</v>
      </c>
      <c r="D36" s="126"/>
    </row>
    <row r="37" spans="2:4" ht="12.75">
      <c r="B37" s="92"/>
      <c r="C37" s="135" t="s">
        <v>224</v>
      </c>
      <c r="D37" s="126"/>
    </row>
    <row r="38" spans="2:4" ht="12.75">
      <c r="B38" s="92"/>
      <c r="C38" s="134" t="s">
        <v>225</v>
      </c>
      <c r="D38" s="126"/>
    </row>
    <row r="39" spans="2:4" ht="21">
      <c r="B39" s="92"/>
      <c r="C39" s="134" t="s">
        <v>226</v>
      </c>
      <c r="D39" s="126"/>
    </row>
    <row r="40" spans="2:4" ht="12.75">
      <c r="B40" s="92"/>
      <c r="C40" s="134" t="s">
        <v>224</v>
      </c>
      <c r="D40" s="126"/>
    </row>
    <row r="41" spans="2:4" ht="31.5">
      <c r="B41" s="92"/>
      <c r="C41" s="135" t="s">
        <v>227</v>
      </c>
      <c r="D41" s="126"/>
    </row>
    <row r="42" spans="2:4" ht="12.75">
      <c r="B42" s="92"/>
      <c r="C42" s="134" t="s">
        <v>172</v>
      </c>
      <c r="D42" s="126"/>
    </row>
    <row r="43" spans="2:4" ht="12.75">
      <c r="B43" s="92"/>
      <c r="C43" s="134" t="s">
        <v>228</v>
      </c>
      <c r="D43" s="126"/>
    </row>
    <row r="44" spans="2:4" ht="21">
      <c r="B44" s="92"/>
      <c r="C44" s="134" t="s">
        <v>229</v>
      </c>
      <c r="D44" s="126"/>
    </row>
    <row r="45" spans="2:4" ht="12.75">
      <c r="B45" s="92"/>
      <c r="C45" s="135" t="s">
        <v>172</v>
      </c>
      <c r="D45" s="126"/>
    </row>
    <row r="46" spans="2:4" ht="12.75">
      <c r="B46" s="92"/>
      <c r="C46" s="134" t="s">
        <v>228</v>
      </c>
      <c r="D46" s="126"/>
    </row>
    <row r="47" spans="2:4" ht="31.5">
      <c r="B47" s="92"/>
      <c r="C47" s="135" t="s">
        <v>230</v>
      </c>
      <c r="D47" s="126"/>
    </row>
    <row r="48" spans="2:4" ht="21">
      <c r="B48" s="92"/>
      <c r="C48" s="135" t="s">
        <v>231</v>
      </c>
      <c r="D48" s="126"/>
    </row>
    <row r="49" spans="2:4" ht="21">
      <c r="B49" s="92"/>
      <c r="C49" s="135" t="s">
        <v>232</v>
      </c>
      <c r="D49" s="126"/>
    </row>
    <row r="50" spans="2:4" ht="63">
      <c r="B50" s="92"/>
      <c r="C50" s="135" t="s">
        <v>0</v>
      </c>
      <c r="D50" s="126"/>
    </row>
    <row r="51" spans="2:4" ht="42">
      <c r="B51" s="92"/>
      <c r="C51" s="135" t="s">
        <v>1</v>
      </c>
      <c r="D51" s="126"/>
    </row>
    <row r="52" spans="2:4" ht="12.75">
      <c r="B52" s="92"/>
      <c r="C52" s="134" t="s">
        <v>2</v>
      </c>
      <c r="D52" s="126"/>
    </row>
    <row r="53" spans="2:4" ht="12.75">
      <c r="B53" s="92"/>
      <c r="C53" s="134" t="s">
        <v>172</v>
      </c>
      <c r="D53" s="126"/>
    </row>
    <row r="54" spans="2:4" ht="12.75">
      <c r="B54" s="92"/>
      <c r="C54" s="134" t="s">
        <v>3</v>
      </c>
      <c r="D54" s="126"/>
    </row>
    <row r="55" spans="2:4" ht="21">
      <c r="B55" s="92"/>
      <c r="C55" s="134" t="s">
        <v>4</v>
      </c>
      <c r="D55" s="126"/>
    </row>
    <row r="56" spans="2:4" ht="12.75">
      <c r="B56" s="92"/>
      <c r="C56" s="134" t="s">
        <v>5</v>
      </c>
      <c r="D56" s="126"/>
    </row>
    <row r="57" spans="2:4" ht="12.75">
      <c r="B57" s="92"/>
      <c r="C57" s="141" t="s">
        <v>172</v>
      </c>
      <c r="D57" s="126"/>
    </row>
    <row r="58" spans="2:4" ht="12.75">
      <c r="B58" s="92"/>
      <c r="C58" s="141" t="s">
        <v>3</v>
      </c>
      <c r="D58" s="126"/>
    </row>
    <row r="59" spans="2:4" ht="12.75">
      <c r="B59" s="92"/>
      <c r="C59" s="141" t="s">
        <v>6</v>
      </c>
      <c r="D59" s="126"/>
    </row>
    <row r="60" spans="2:4" ht="21">
      <c r="B60" s="92"/>
      <c r="C60" s="141" t="s">
        <v>7</v>
      </c>
      <c r="D60" s="126"/>
    </row>
    <row r="61" spans="2:4" ht="12.75">
      <c r="B61" s="92"/>
      <c r="C61" s="134"/>
      <c r="D61" s="126"/>
    </row>
    <row r="62" spans="2:4" ht="12.75">
      <c r="B62" s="92"/>
      <c r="C62" s="111" t="s">
        <v>68</v>
      </c>
      <c r="D62" s="126"/>
    </row>
    <row r="63" spans="2:4" ht="12.75">
      <c r="B63" s="92"/>
      <c r="C63" s="111" t="s">
        <v>121</v>
      </c>
      <c r="D63" s="126"/>
    </row>
    <row r="64" spans="2:4" ht="21.75">
      <c r="B64" s="92"/>
      <c r="C64" s="185" t="s">
        <v>122</v>
      </c>
      <c r="D64" s="126"/>
    </row>
    <row r="65" spans="2:4" ht="12.75">
      <c r="B65" s="92"/>
      <c r="C65" s="111"/>
      <c r="D65" s="126"/>
    </row>
    <row r="66" spans="2:4" ht="12.75">
      <c r="B66" s="92"/>
      <c r="C66" s="134" t="s">
        <v>8</v>
      </c>
      <c r="D66" s="126"/>
    </row>
    <row r="67" spans="2:4" ht="21">
      <c r="B67" s="92"/>
      <c r="C67" s="134" t="s">
        <v>176</v>
      </c>
      <c r="D67" s="126"/>
    </row>
    <row r="68" spans="2:4" ht="52.5">
      <c r="B68" s="92"/>
      <c r="C68" s="135" t="s">
        <v>9</v>
      </c>
      <c r="D68" s="126"/>
    </row>
    <row r="69" spans="2:4" ht="42">
      <c r="B69" s="92"/>
      <c r="C69" s="135" t="s">
        <v>10</v>
      </c>
      <c r="D69" s="126"/>
    </row>
    <row r="70" spans="2:4" ht="12.75">
      <c r="B70" s="92"/>
      <c r="C70" s="134" t="s">
        <v>11</v>
      </c>
      <c r="D70" s="126"/>
    </row>
    <row r="71" spans="2:4" ht="73.5">
      <c r="B71" s="92"/>
      <c r="C71" s="135" t="s">
        <v>177</v>
      </c>
      <c r="D71" s="126"/>
    </row>
    <row r="72" spans="2:4" ht="12.75">
      <c r="B72" s="92"/>
      <c r="C72" s="134" t="s">
        <v>178</v>
      </c>
      <c r="D72" s="126"/>
    </row>
    <row r="73" spans="2:4" ht="73.5">
      <c r="B73" s="92"/>
      <c r="C73" s="135" t="s">
        <v>179</v>
      </c>
      <c r="D73" s="126"/>
    </row>
    <row r="74" spans="2:4" ht="42">
      <c r="B74" s="92"/>
      <c r="C74" s="140" t="s">
        <v>180</v>
      </c>
      <c r="D74" s="126"/>
    </row>
    <row r="75" spans="2:4" ht="21">
      <c r="B75" s="92"/>
      <c r="C75" s="135" t="s">
        <v>12</v>
      </c>
      <c r="D75" s="126"/>
    </row>
    <row r="76" spans="2:4" ht="63">
      <c r="B76" s="92"/>
      <c r="C76" s="135" t="s">
        <v>13</v>
      </c>
      <c r="D76" s="126"/>
    </row>
    <row r="77" spans="2:4" ht="42">
      <c r="B77" s="92"/>
      <c r="C77" s="135" t="s">
        <v>14</v>
      </c>
      <c r="D77" s="126"/>
    </row>
    <row r="78" spans="2:4" ht="21">
      <c r="B78" s="92"/>
      <c r="C78" s="135" t="s">
        <v>15</v>
      </c>
      <c r="D78" s="126"/>
    </row>
    <row r="79" spans="2:4" ht="42">
      <c r="B79" s="92"/>
      <c r="C79" s="135" t="s">
        <v>16</v>
      </c>
      <c r="D79" s="126"/>
    </row>
    <row r="80" spans="2:4" ht="12.75">
      <c r="B80" s="92"/>
      <c r="C80" s="135"/>
      <c r="D80" s="126"/>
    </row>
    <row r="81" spans="2:4" ht="12.75">
      <c r="B81" s="92"/>
      <c r="C81" s="203" t="s">
        <v>17</v>
      </c>
      <c r="D81" s="126"/>
    </row>
    <row r="82" spans="2:4" ht="12.75">
      <c r="B82" s="92"/>
      <c r="C82" s="203" t="s">
        <v>18</v>
      </c>
      <c r="D82" s="126"/>
    </row>
    <row r="83" spans="2:4" ht="12.75">
      <c r="B83" s="92"/>
      <c r="C83" s="135"/>
      <c r="D83" s="126"/>
    </row>
    <row r="84" spans="2:4" ht="12.75">
      <c r="B84" s="92"/>
      <c r="C84" s="135" t="s">
        <v>19</v>
      </c>
      <c r="D84" s="126"/>
    </row>
    <row r="85" spans="2:4" ht="21">
      <c r="B85" s="92"/>
      <c r="C85" s="135" t="s">
        <v>20</v>
      </c>
      <c r="D85" s="126"/>
    </row>
    <row r="86" spans="2:4" ht="42">
      <c r="B86" s="92"/>
      <c r="C86" s="135" t="s">
        <v>21</v>
      </c>
      <c r="D86" s="126"/>
    </row>
    <row r="87" spans="2:4" ht="21">
      <c r="B87" s="92"/>
      <c r="C87" s="135" t="s">
        <v>22</v>
      </c>
      <c r="D87" s="126"/>
    </row>
    <row r="88" spans="2:4" ht="21">
      <c r="B88" s="92"/>
      <c r="C88" s="135" t="s">
        <v>23</v>
      </c>
      <c r="D88" s="126"/>
    </row>
    <row r="89" spans="2:4" ht="12.75">
      <c r="B89" s="92"/>
      <c r="C89" s="135" t="s">
        <v>24</v>
      </c>
      <c r="D89" s="126"/>
    </row>
    <row r="90" spans="2:4" ht="12.75">
      <c r="B90" s="92"/>
      <c r="C90" s="135" t="s">
        <v>25</v>
      </c>
      <c r="D90" s="126"/>
    </row>
    <row r="91" spans="2:4" ht="12.75">
      <c r="B91" s="92"/>
      <c r="C91" s="135" t="s">
        <v>26</v>
      </c>
      <c r="D91" s="126"/>
    </row>
    <row r="92" spans="2:4" ht="12.75">
      <c r="B92" s="92"/>
      <c r="C92" s="135" t="s">
        <v>27</v>
      </c>
      <c r="D92" s="126"/>
    </row>
    <row r="93" spans="2:4" ht="12.75">
      <c r="B93" s="92"/>
      <c r="C93" s="135" t="s">
        <v>28</v>
      </c>
      <c r="D93" s="126"/>
    </row>
    <row r="94" spans="2:4" ht="25.5" customHeight="1">
      <c r="B94" s="92"/>
      <c r="C94" s="204" t="s">
        <v>29</v>
      </c>
      <c r="D94" s="126"/>
    </row>
    <row r="95" spans="2:4" ht="12.75">
      <c r="B95" s="92"/>
      <c r="C95" s="135"/>
      <c r="D95" s="126"/>
    </row>
    <row r="96" spans="2:4" ht="12.75">
      <c r="B96" s="92"/>
      <c r="C96" s="145" t="s">
        <v>109</v>
      </c>
      <c r="D96" s="126"/>
    </row>
    <row r="97" spans="2:4" ht="12.75">
      <c r="B97" s="92"/>
      <c r="C97" s="135"/>
      <c r="D97" s="126"/>
    </row>
    <row r="98" spans="2:4" ht="12" customHeight="1">
      <c r="B98" s="92"/>
      <c r="C98" s="136"/>
      <c r="D98" s="126"/>
    </row>
    <row r="99" spans="2:4" ht="13.5" thickBot="1">
      <c r="B99" s="93"/>
      <c r="C99" s="127"/>
      <c r="D99" s="128"/>
    </row>
  </sheetData>
  <sheetProtection/>
  <mergeCells count="3">
    <mergeCell ref="B2:C2"/>
    <mergeCell ref="C32:C33"/>
    <mergeCell ref="B1:D1"/>
  </mergeCells>
  <hyperlinks>
    <hyperlink ref="B2:C2" location="'4-фонд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2019-04-03T11:04:39Z</cp:lastPrinted>
  <dcterms:created xsi:type="dcterms:W3CDTF">2003-10-18T11:05:50Z</dcterms:created>
  <dcterms:modified xsi:type="dcterms:W3CDTF">2021-03-17T09:26:09Z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