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95" windowWidth="25170" windowHeight="6495" tabRatio="770" activeTab="0"/>
  </bookViews>
  <sheets>
    <sheet name="4-фонд" sheetId="1" r:id="rId1"/>
    <sheet name="Указания" sheetId="2" r:id="rId2"/>
  </sheets>
  <definedNames>
    <definedName name="CA0_П_23_2" localSheetId="1">'Указания'!#REF!</definedName>
    <definedName name="CA0_П_24_3" localSheetId="1">'Указания'!#REF!</definedName>
    <definedName name="CA0_УКА__1_ГЛ_1_1_П_1_1" localSheetId="1">'Указания'!$C$15</definedName>
    <definedName name="CA0_УКА__1_ГЛ_1_1_П_2_2" localSheetId="1">'Указания'!#REF!</definedName>
    <definedName name="CA0_УКА__1_ГЛ_2_2" localSheetId="1">'Указания'!$C$18</definedName>
    <definedName name="CA0_УКА__1_ГЛ_2_2_П_3_3" localSheetId="1">'Указания'!$C$22</definedName>
    <definedName name="CA0_УКА__1_ГЛ_2_2_П_4_4" localSheetId="1">'Указания'!#REF!</definedName>
    <definedName name="CA0_УКА__1_ГЛ_3_3" localSheetId="1">'Указания'!$C$29</definedName>
    <definedName name="CA0_УКА__1_ГЛ_3_3_П_10_10" localSheetId="1">'Указания'!#REF!</definedName>
    <definedName name="CA0_УКА__1_ГЛ_3_3_П_11_11" localSheetId="1">'Указания'!#REF!</definedName>
    <definedName name="CA0_УКА__1_ГЛ_3_3_П_12_12" localSheetId="1">'Указания'!#REF!</definedName>
    <definedName name="CA0_УКА__1_ГЛ_3_3_П_13_14" localSheetId="1">'Указания'!#REF!</definedName>
    <definedName name="CA0_УКА__1_ГЛ_3_3_П_14_16" localSheetId="1">'Указания'!#REF!</definedName>
    <definedName name="CA0_УКА__1_ГЛ_3_3_П_5_5" localSheetId="1">'Указания'!$C$34</definedName>
    <definedName name="CA0_УКА__1_ГЛ_3_3_П_6_6" localSheetId="1">'Указания'!#REF!</definedName>
    <definedName name="CA0_УКА__1_ГЛ_3_3_П_7_7" localSheetId="1">'Указания'!#REF!</definedName>
    <definedName name="CA0_УКА__1_ГЛ_3_3_П_8_8" localSheetId="1">'Указания'!#REF!</definedName>
    <definedName name="CA0_УКА__1_ГЛ_3_3_П_9_9" localSheetId="1">'Указания'!#REF!</definedName>
    <definedName name="CA0_УКА__1_ГЛ_4_4" localSheetId="1">'Указания'!$C$65</definedName>
    <definedName name="CA0_УКА__1_ГЛ_4_4_П_15_17" localSheetId="1">'Указания'!$C$69</definedName>
    <definedName name="CA0_УКА__1_ГЛ_4_4_П_16_18" localSheetId="1">'Указания'!$C$79</definedName>
    <definedName name="CA0_УКА__1_ГЛ_4_4_П_17_19" localSheetId="1">'Указания'!#REF!</definedName>
    <definedName name="CA0_УКА__1_ГЛ_4_4_П_18_20" localSheetId="1">'Указания'!#REF!</definedName>
    <definedName name="CA0_УКА__1_ГЛ_4_4_П_19_21" localSheetId="1">'Указания'!#REF!</definedName>
    <definedName name="CA0_УКА__1_ГЛ_4_4_П_20_22" localSheetId="1">'Указания'!#REF!</definedName>
    <definedName name="CA0_УКА__1_ГЛ_4_4_П_21_23" localSheetId="1">'Указания'!#REF!</definedName>
    <definedName name="CA0_УКА__1_ГЛ_4_4_П_22_24" localSheetId="1">'Указания'!#REF!</definedName>
    <definedName name="инд">'4-фонд'!$B$156</definedName>
    <definedName name="инд1">'4-фонд'!#REF!</definedName>
    <definedName name="_xlnm.Print_Area" localSheetId="0">'4-фонд'!$C$4:$AK$149</definedName>
    <definedName name="_xlnm.Print_Area" localSheetId="1">'Указания'!$C$4:$C$90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Tatiana</author>
    <author>shimanovich</author>
  </authors>
  <commentList>
    <comment ref="V23" authorId="0">
      <text>
        <r>
          <rPr>
            <sz val="8"/>
            <rFont val="Tahoma"/>
            <family val="0"/>
          </rPr>
          <t xml:space="preserve">В данную графу введите год
</t>
        </r>
      </text>
    </comment>
    <comment ref="AN142" authorId="1">
      <text>
        <r>
          <rPr>
            <b/>
            <sz val="8"/>
            <rFont val="Tahoma"/>
            <family val="0"/>
          </rPr>
          <t>Внесити др.страховой взнос</t>
        </r>
      </text>
    </comment>
    <comment ref="AN78" authorId="2">
      <text>
        <r>
          <rPr>
            <sz val="8"/>
            <rFont val="Tahoma"/>
            <family val="2"/>
          </rPr>
          <t xml:space="preserve"> В данных ячейках строки автоматически рассчитываются ежемесячные суммы обязательных страховых взносов, доначисленных из размера минимальной заработной платы.
 Для автоматического расчета показателей в данной строке заполните строку ниже.</t>
        </r>
      </text>
    </comment>
    <comment ref="AN79" authorId="2">
      <text>
        <r>
          <rPr>
            <sz val="8"/>
            <rFont val="Tahoma"/>
            <family val="2"/>
          </rPr>
          <t>В данную строку внесите следующие суммы (разницу между минимальной заработной платой и начисленной заработной платой работнику), исходя из которых, были доначислены суммы обязательных страховых взносов.</t>
        </r>
      </text>
    </comment>
    <comment ref="AN76" authorId="2">
      <text>
        <r>
          <rPr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AG41" authorId="2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      </r>
      </text>
    </comment>
    <comment ref="Z52" authorId="2">
      <text>
        <r>
          <rPr>
            <b/>
            <sz val="8"/>
            <rFont val="Tahoma"/>
            <family val="2"/>
          </rPr>
          <t>По строке 01 раздела I</t>
        </r>
        <r>
          <rPr>
            <sz val="8"/>
            <rFont val="Tahoma"/>
            <family val="2"/>
          </rPr>
          <t xml:space="preserve">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      </r>
      </text>
    </comment>
    <comment ref="Z53" authorId="2">
      <text>
        <r>
          <rPr>
            <b/>
            <sz val="8"/>
            <rFont val="Tahoma"/>
            <family val="2"/>
          </rPr>
          <t>По строке 02</t>
        </r>
        <r>
          <rPr>
            <sz val="8"/>
            <rFont val="Tahoma"/>
            <family val="2"/>
          </rPr>
          <t xml:space="preserve"> раздела I отражается среднесписочная численность застрахованных работников, являющихся инвалидами I и II группы.</t>
        </r>
      </text>
    </comment>
    <comment ref="Z54" authorId="2">
      <text>
        <r>
          <rPr>
            <b/>
            <sz val="8"/>
            <rFont val="Tahoma"/>
            <family val="2"/>
          </rPr>
          <t>Строку 03 раздела I</t>
        </r>
        <r>
          <rPr>
            <sz val="8"/>
            <rFont val="Tahoma"/>
            <family val="2"/>
          </rPr>
          <t xml:space="preserve">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(далее – бюджет фонда) ежеквартально, в отчете за январь–декабрь.
По строке 03 раздела I отражается средняя численность работников в целом по юридическому лицу, включая филиалы и представительства, и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предоставлению, найму работников).</t>
        </r>
      </text>
    </comment>
    <comment ref="Q64" authorId="2">
      <text>
        <r>
          <rPr>
            <b/>
            <sz val="8"/>
            <rFont val="Tahoma"/>
            <family val="2"/>
          </rPr>
          <t>По строке 04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Q65" authorId="2">
      <text>
        <r>
          <rPr>
            <b/>
            <sz val="8"/>
            <rFont val="Tahoma"/>
            <family val="2"/>
          </rPr>
          <t>По строке 05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N74" authorId="2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отражается остаток задолженности плательщика Фонду по состоянию на 1 января отчетного года, который переносится из строки 21 отчета за январь–декабрь предыдущего года и сохраняется без изменения в отчетах отчетного года.</t>
        </r>
      </text>
    </comment>
    <comment ref="N75" authorId="2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остаток задолженности Фонда плательщику по состоянию на 1 января отчетного года, который переносится из строки 20 отчета за январь–декабрь предыдущего года и сохраняется без изменения в отчетах отчетного года.</t>
        </r>
      </text>
    </comment>
    <comment ref="N77" authorId="2">
      <text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– за период с начала отчетного года;
в графе 2 – за отчетный квартал;
в графах с 3 по 5 – за месяцы отчетного квартала.</t>
        </r>
      </text>
    </comment>
    <comment ref="N78" authorId="2">
      <text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– за период с начала отчетного года;
в графе 2 – за отчетный квартал;
в графах с 3 по 5 – за месяцы отчетного квартала.</t>
        </r>
      </text>
    </comment>
    <comment ref="N80" authorId="2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      </r>
      </text>
    </comment>
    <comment ref="N81" authorId="2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      </r>
      </text>
    </comment>
    <comment ref="N82" authorId="2">
      <text>
        <r>
          <rPr>
            <b/>
            <sz val="8"/>
            <rFont val="Tahoma"/>
            <family val="2"/>
          </rPr>
          <t>По строке 12</t>
        </r>
        <r>
          <rPr>
            <sz val="8"/>
            <rFont val="Tahoma"/>
            <family val="2"/>
          </rPr>
          <t xml:space="preserve"> отражается сумма пени за несвоевременную уплату обязательных страховых взносов, начисленной по актам проверок плательщика, в том числе по результатам представления отчета за предыдущий отчетный период.</t>
        </r>
      </text>
    </comment>
    <comment ref="N83" authorId="2">
      <text>
        <r>
          <rPr>
            <b/>
            <sz val="8"/>
            <rFont val="Tahoma"/>
            <family val="2"/>
          </rPr>
          <t>По строке 13</t>
        </r>
        <r>
          <rPr>
            <sz val="8"/>
            <rFont val="Tahoma"/>
            <family val="2"/>
          </rPr>
          <t xml:space="preserve"> отражается сумма средств, подлежащая возмещению в бюджет фонда, на выплату пенсий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 (Национальный реестр правовых актов Республики Беларусь, 2005 г., № 87, 5/16012).</t>
        </r>
      </text>
    </comment>
    <comment ref="N84" authorId="2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      </r>
      </text>
    </comment>
    <comment ref="N85" authorId="2">
      <text>
        <r>
          <rPr>
            <b/>
            <sz val="8"/>
            <rFont val="Tahoma"/>
            <family val="2"/>
          </rPr>
          <t>По строке 15</t>
        </r>
        <r>
          <rPr>
            <sz val="8"/>
            <rFont val="Tahoma"/>
            <family val="2"/>
          </rPr>
          <t xml:space="preserve"> отражается общая сумма платежей, которые должны быть уплачены плательщиком в бюджет фонда. Данные по строке 15 должны быть равны сумме строк 06, 08, с 10 по 14.</t>
        </r>
      </text>
    </comment>
    <comment ref="N86" authorId="2">
      <text>
        <r>
          <rPr>
            <b/>
            <sz val="8"/>
            <rFont val="Tahoma"/>
            <family val="2"/>
          </rPr>
          <t>По строке 16</t>
        </r>
        <r>
          <rPr>
            <sz val="8"/>
            <rFont val="Tahoma"/>
            <family val="2"/>
          </rPr>
          <t xml:space="preserve"> отражаются расходы, произведенные плательщиком за счет средств бюджета фонда (далее – расходы):
в графе 1 – за период с начала отчетного года;
в графе 2 – за отчетный квартал;
в графах с 3 по 5 – по месяцам отчетного квартала.
Данные по строке 16 в графе 1 должны быть равны данным по строке 24 в графе 3 раздела IV «Использование средств бюджета государственного внебюджетного фонда социальной защиты населения Республики Беларусь».</t>
        </r>
      </text>
    </comment>
    <comment ref="N87" authorId="2">
      <text>
        <r>
          <rPr>
            <b/>
            <sz val="8"/>
            <rFont val="Tahoma"/>
            <family val="2"/>
          </rPr>
          <t>По строке 17</t>
        </r>
        <r>
          <rPr>
            <sz val="8"/>
            <rFont val="Tahoma"/>
            <family val="2"/>
          </rPr>
          <t xml:space="preserve"> отражается сумма перечисленных плательщиком платежей в бюджет фонда:
в графе 1 – за период с начала отчетного года;
в графе 2 – за отчетный квартал;
в графах с 3 по 5 – по месяцам отчетного квартала.</t>
        </r>
      </text>
    </comment>
    <comment ref="N88" authorId="2">
      <text>
        <r>
          <rPr>
            <b/>
            <sz val="8"/>
            <rFont val="Tahoma"/>
            <family val="2"/>
          </rPr>
          <t>По строке 18</t>
        </r>
        <r>
          <rPr>
            <sz val="8"/>
            <rFont val="Tahoma"/>
            <family val="2"/>
          </rPr>
          <t xml:space="preserve"> отражается сумма списанных платежей плательщику в соответствии с законодательством.</t>
        </r>
      </text>
    </comment>
    <comment ref="N89" authorId="2">
      <text>
        <r>
          <rPr>
            <b/>
            <sz val="8"/>
            <rFont val="Tahoma"/>
            <family val="2"/>
          </rPr>
          <t>По строке 19</t>
        </r>
        <r>
          <rPr>
            <sz val="8"/>
            <rFont val="Tahoma"/>
            <family val="2"/>
          </rPr>
          <t xml:space="preserve"> отражается сумма уплаченных плательщиком платежей в бюджет фонда, зачтенных расходов и списанных платежей плательщику. Данные по строке 19 должны быть равны сумме строк 07, с 16 по 18.</t>
        </r>
      </text>
    </comment>
    <comment ref="N90" authorId="2">
      <text>
        <r>
          <rPr>
            <b/>
            <sz val="8"/>
            <rFont val="Tahoma"/>
            <family val="2"/>
          </rPr>
          <t>По строке 20</t>
        </r>
        <r>
          <rPr>
            <sz val="8"/>
            <rFont val="Tahoma"/>
            <family val="2"/>
          </rPr>
          <t xml:space="preserve"> отражается сумма задолженности на конец отчетного периода Фонда плательщику. Данные по строке 20 должны быть равны разнице строк 19 и 15.</t>
        </r>
      </text>
    </comment>
    <comment ref="N91" authorId="2">
      <text>
        <r>
          <rPr>
            <b/>
            <sz val="8"/>
            <rFont val="Tahoma"/>
            <family val="2"/>
          </rPr>
          <t>По строке 21</t>
        </r>
        <r>
          <rPr>
            <sz val="8"/>
            <rFont val="Tahoma"/>
            <family val="2"/>
          </rPr>
          <t xml:space="preserve"> отражается сумма задолженности на конец отчетного периода плательщика Фонду. Данные по строке 21 должны быть равны разнице строк 15 и 19.</t>
        </r>
      </text>
    </comment>
    <comment ref="N92" authorId="2">
      <text>
        <r>
          <rPr>
            <b/>
            <sz val="8"/>
            <rFont val="Tahoma"/>
            <family val="2"/>
          </rPr>
          <t>По строкам 22 и 23</t>
        </r>
        <r>
          <rPr>
            <sz val="8"/>
            <rFont val="Tahoma"/>
            <family val="2"/>
          </rPr>
          <t xml:space="preserve"> отражаются соответственно суммы отсроченных и рассроченных платежей плательщику в соответствии с законодательством.</t>
        </r>
      </text>
    </comment>
    <comment ref="U103" authorId="2">
      <text>
        <r>
          <rPr>
            <b/>
            <sz val="8"/>
            <rFont val="Tahoma"/>
            <family val="2"/>
          </rPr>
          <t>По строкам с 25 по 28 в графе 1</t>
        </r>
        <r>
          <rPr>
            <sz val="8"/>
            <rFont val="Tahoma"/>
            <family val="2"/>
          </rPr>
          <t xml:space="preserve"> отражается количество дней временной нетрудоспособности, беременности и родов, за которые начислены соответствующие пособия, в графе 3 – сумма начисленных пособий с начала отчетного периода.</t>
        </r>
      </text>
    </comment>
    <comment ref="U104" authorId="2">
      <text>
        <r>
          <rPr>
            <b/>
            <sz val="8"/>
            <rFont val="Tahoma"/>
            <family val="2"/>
          </rPr>
          <t>По строке 26</t>
        </r>
        <r>
          <rPr>
            <sz val="8"/>
            <rFont val="Tahoma"/>
            <family val="2"/>
          </rPr>
          <t xml:space="preserve">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      </r>
      </text>
    </comment>
    <comment ref="U106" authorId="2">
      <text>
        <r>
          <rPr>
            <b/>
            <sz val="8"/>
            <rFont val="Tahoma"/>
            <family val="2"/>
          </rPr>
          <t>По строке 28 в графе 1</t>
        </r>
        <r>
          <rPr>
            <sz val="8"/>
            <rFont val="Tahoma"/>
            <family val="2"/>
          </rPr>
          <t xml:space="preserve">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 графе 3 – сумма начисленных пособий указанным лицам за отчетный период.</t>
        </r>
      </text>
    </comment>
    <comment ref="U107" authorId="2">
      <text>
        <r>
          <rPr>
            <b/>
            <sz val="8"/>
            <rFont val="Tahoma"/>
            <family val="2"/>
          </rPr>
          <t>По строкам с 29 по 38 в графах 1 и 2</t>
        </r>
        <r>
          <rPr>
            <sz val="8"/>
            <rFont val="Tahoma"/>
            <family val="2"/>
          </rPr>
          <t xml:space="preserve"> отражается количество пособий, начисленных соответственно за отчетный период и за последний месяц отчетного периода; в графе 3 – сумма начисленных пособий за отчетный период.</t>
        </r>
      </text>
    </comment>
    <comment ref="U108" authorId="2">
      <text>
        <r>
          <rPr>
            <b/>
            <sz val="8"/>
            <rFont val="Tahoma"/>
            <family val="2"/>
          </rPr>
          <t>По строкам 30, 32, 36</t>
        </r>
        <r>
          <rPr>
            <sz val="8"/>
            <rFont val="Tahoma"/>
            <family val="2"/>
          </rPr>
          <t xml:space="preserve">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      </r>
      </text>
    </comment>
    <comment ref="U111" authorId="2">
      <text>
        <r>
          <rPr>
            <b/>
            <sz val="8"/>
            <rFont val="Tahoma"/>
            <family val="2"/>
          </rPr>
          <t>По строке 33 в графах 1 и 2</t>
        </r>
        <r>
          <rPr>
            <sz val="8"/>
            <rFont val="Tahoma"/>
            <family val="2"/>
          </rPr>
          <t xml:space="preserve">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– сумма начисленных пособий на погребение и возмещений специализированной организации расходов на погребение за отчетный период.</t>
        </r>
      </text>
    </comment>
    <comment ref="U112" authorId="2">
      <text>
        <r>
          <rPr>
            <b/>
            <sz val="8"/>
            <rFont val="Tahoma"/>
            <family val="2"/>
          </rPr>
          <t>По строкам с 34 по 38 в графе 2</t>
        </r>
        <r>
          <rPr>
            <sz val="8"/>
            <rFont val="Tahoma"/>
            <family val="2"/>
          </rPr>
          <t xml:space="preserve">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      </r>
      </text>
    </comment>
    <comment ref="U117" authorId="2">
      <text>
        <r>
          <rPr>
            <b/>
            <sz val="8"/>
            <rFont val="Tahoma"/>
            <family val="2"/>
          </rPr>
          <t>По строке 39 в графах 1 и 2</t>
        </r>
        <r>
          <rPr>
            <sz val="8"/>
            <rFont val="Tahoma"/>
            <family val="2"/>
          </rPr>
          <t xml:space="preserve">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детей-инвалидов в возрасте до восемнадцати лет, соответственно за отчетный период и за последний месяц отчетного периода, в графе 3 – расходы на оплату указанных дней за отчетный период.</t>
        </r>
      </text>
    </comment>
    <comment ref="V127" authorId="2">
      <text>
        <r>
          <rPr>
            <b/>
            <sz val="8"/>
            <rFont val="Tahoma"/>
            <family val="2"/>
          </rPr>
          <t>По строке 40</t>
        </r>
        <r>
          <rPr>
            <sz val="8"/>
            <rFont val="Tahoma"/>
            <family val="2"/>
          </rPr>
          <t xml:space="preserve"> указывается количество начисленных пособий в связи с рождением первого ребенка за отчетный период.</t>
        </r>
      </text>
    </comment>
    <comment ref="V128" authorId="2">
      <text>
        <r>
          <rPr>
            <sz val="8"/>
            <rFont val="Tahoma"/>
            <family val="2"/>
          </rPr>
          <t xml:space="preserve">Количество начисленных пособий </t>
        </r>
        <r>
          <rPr>
            <b/>
            <sz val="8"/>
            <rFont val="Tahoma"/>
            <family val="2"/>
          </rPr>
          <t>по строкам с 41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по 46</t>
        </r>
        <r>
          <rPr>
            <sz val="8"/>
            <rFont val="Tahoma"/>
            <family val="2"/>
          </rPr>
          <t xml:space="preserve"> в сумме должно равняться количеству пособий, указанному в графе 2 строки 35.</t>
        </r>
      </text>
    </comment>
    <comment ref="V134" authorId="2">
      <text>
        <r>
          <rPr>
            <b/>
            <sz val="8"/>
            <rFont val="Tahoma"/>
            <family val="2"/>
          </rPr>
          <t>По строкам 47 и 48</t>
        </r>
        <r>
          <rPr>
            <sz val="8"/>
            <rFont val="Tahoma"/>
            <family val="2"/>
          </rPr>
          <t xml:space="preserve"> отражается количество пособий на детей старше 3 лет из отдельных категорий семей, определяемых Законом Республики Беларусь от 29 декабря 2012 г. «О государственных пособиях семьям, воспитывающим детей» (Национальный правовой Интернет-портал Республики Беларусь, 06.01.2013, 2/2005). Количество начисленных пособий по строкам 47 и 48 в сумме должно равняться количеству пособий на детей старше 3 лет из отдельных категорий семей, указанному в графе 2 строки 37.</t>
        </r>
      </text>
    </comment>
    <comment ref="V136" authorId="2">
      <text>
        <r>
          <rPr>
            <b/>
            <sz val="8"/>
            <rFont val="Tahoma"/>
            <family val="2"/>
          </rPr>
          <t xml:space="preserve">По строке 49 </t>
        </r>
        <r>
          <rPr>
            <sz val="8"/>
            <rFont val="Tahoma"/>
            <family val="2"/>
          </rPr>
          <t>отражается день выплаты заработной платы, установленный коллективным договором, соглашением или трудовым договором (контрактом).</t>
        </r>
      </text>
    </comment>
    <comment ref="V137" authorId="2">
      <text>
        <r>
          <rPr>
            <b/>
            <sz val="8"/>
            <rFont val="Tahoma"/>
            <family val="2"/>
          </rPr>
          <t>По строке 50</t>
        </r>
        <r>
          <rPr>
            <sz val="8"/>
            <rFont val="Tahoma"/>
            <family val="2"/>
          </rPr>
          <t xml:space="preserve"> отражаются размеры обязательных страховых взносов в процентах, применяемые плательщиком в соответствии с законодательством.</t>
        </r>
      </text>
    </comment>
  </commentList>
</comments>
</file>

<file path=xl/sharedStrings.xml><?xml version="1.0" encoding="utf-8"?>
<sst xmlns="http://schemas.openxmlformats.org/spreadsheetml/2006/main" count="417" uniqueCount="229">
  <si>
    <t>14. По строке 14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</si>
  <si>
    <t>15. По строке 15 отражается общая сумма платежей, которые должны быть уплачены плательщиком в бюджет фонда. Данные по строке 15 должны быть равны сумме строк 06, 08, с 10 по 14.</t>
  </si>
  <si>
    <t>Данные по строке 16 в графе 1 должны быть равны данным по строке 24 в графе 3 раздела IV «Использование средств бюджета государственного внебюджетного фонда социальной защиты населения Республики Беларусь».</t>
  </si>
  <si>
    <t>17. По строке 17 отражается сумма перечисленных плательщиком платежей в бюджет фонда:</t>
  </si>
  <si>
    <t>18. По строке 18 отражается сумма списанных платежей плательщику в соответствии с законодательством.</t>
  </si>
  <si>
    <t>19. По строке 19 отражается сумма уплаченных плательщиком платежей в бюджет фонда, зачтенных расходов и списанных платежей плательщику. Данные по строке 19 должны быть равны сумме строк 07, с 16 по 18.</t>
  </si>
  <si>
    <t>20. По строке 20 отражается сумма задолженности на конец отчетного периода Фонда плательщику. Данные по строке 20 должны быть равны разнице строк 19 и 15.</t>
  </si>
  <si>
    <t>21. По строке 21 отражается сумма задолженности на конец отчетного периода плательщика Фонду. Данные по строке 21 должны быть равны разнице строк 15 и 19.</t>
  </si>
  <si>
    <t>22. По строкам 22 и 23 отражаются соответственно суммы отсроченных и рассроченных платежей плательщику в соответствии с законодательством.</t>
  </si>
  <si>
    <t>24. По строке 26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</si>
  <si>
    <t>27. По строкам 30, 32, 36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</si>
  <si>
    <t>29. По строкам с 34 по 38 в графе 2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</si>
  <si>
    <t>31. По строке 40 указывается количество начисленных пособий в связи с рождением первого ребенка за отчетный период.</t>
  </si>
  <si>
    <t>32. Количество начисленных пособий по строкам с 41 по 46 в сумме должно равняться количеству пособий, указанному в графе 2 строки 35.</t>
  </si>
  <si>
    <t>34. По строке 49 отражается день выплаты заработной платы, установленный коллективным договором, соглашением или трудовым договором (контрактом).</t>
  </si>
  <si>
    <t>35. По строке 50 отражаются размеры обязательных страховых взносов в процентах, применяемые плательщиком в соответствии с законодательством.</t>
  </si>
  <si>
    <t>Перейти к заполнению формы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</si>
  <si>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</si>
  <si>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</si>
  <si>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</si>
  <si>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</si>
  <si>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</si>
  <si>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</si>
  <si>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</si>
  <si>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</si>
  <si>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</si>
  <si>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</si>
  <si>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</si>
  <si>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</si>
  <si>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</si>
  <si>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</si>
  <si>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посл.месяц отч. кв., единиц</t>
  </si>
  <si>
    <t>(инициалы, фамилия)</t>
  </si>
  <si>
    <t>х</t>
  </si>
  <si>
    <t>за январь -</t>
  </si>
  <si>
    <t>г.</t>
  </si>
  <si>
    <t>Срок представления</t>
  </si>
  <si>
    <t>Почтовый адрес (фактический)</t>
  </si>
  <si>
    <t>Наименование показателя</t>
  </si>
  <si>
    <t>За отчетный квартал</t>
  </si>
  <si>
    <t>А</t>
  </si>
  <si>
    <t>Б</t>
  </si>
  <si>
    <t>РАЗДЕЛ II
СВЕДЕНИЯ О ВЫПЛАТАХ</t>
  </si>
  <si>
    <t>В том числе по месяцам</t>
  </si>
  <si>
    <t>Начисленные пени</t>
  </si>
  <si>
    <t>Сумма средств, перечисленная Фондом социальной защиты населения Министерства труда и социальной защиты Республики Беларусь плательщику</t>
  </si>
  <si>
    <t>Списанные платежи плательщику</t>
  </si>
  <si>
    <t>Отсроченные платежи плательщику</t>
  </si>
  <si>
    <t>За последний месяц отчетного квартала, единиц</t>
  </si>
  <si>
    <t>С начала года, единиц</t>
  </si>
  <si>
    <t xml:space="preserve">Размеры обязательных страховых взносов </t>
  </si>
  <si>
    <t>УКАЗАНИЯ</t>
  </si>
  <si>
    <t>ГЛАВА 1</t>
  </si>
  <si>
    <t>ОБЩИЕ ПОЛОЖЕНИЯ</t>
  </si>
  <si>
    <t>ГЛАВА 3</t>
  </si>
  <si>
    <t>ГЛАВА 2</t>
  </si>
  <si>
    <t>ГЛАВА 4</t>
  </si>
  <si>
    <t>Перейти к Указаниям по заполнению формы</t>
  </si>
  <si>
    <t>(подпись)</t>
  </si>
  <si>
    <t>городскому, районному, районному в городах отделу областного,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</si>
  <si>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</si>
  <si>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</si>
  <si>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</si>
  <si>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</si>
  <si>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</si>
  <si>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</si>
  <si>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</si>
  <si>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</si>
  <si>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</si>
  <si>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</si>
  <si>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</si>
  <si>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</si>
  <si>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</si>
  <si>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</si>
  <si>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Регистрационный номер респондента в статистическом регистре (ОКПО)</t>
  </si>
  <si>
    <t>Учетный номер плательщика 
(УНП)</t>
  </si>
  <si>
    <t>РАЗДЕЛ I
СВЕДЕНИЯ О ЧИСЛЕННОСТИ ЗАСТРАХОВАННЫХ РАБОТНИКОВ</t>
  </si>
  <si>
    <t>из них лицам, не подлежащим социальному страхованию</t>
  </si>
  <si>
    <t>Единица измерения</t>
  </si>
  <si>
    <t>человек</t>
  </si>
  <si>
    <t>процентов</t>
  </si>
  <si>
    <t>В</t>
  </si>
  <si>
    <t>(месяц)</t>
  </si>
  <si>
    <t>Электронный адрес (www, e-mail)</t>
  </si>
  <si>
    <t>С начала отчетного года</t>
  </si>
  <si>
    <t>Фонда социальной защиты населения Министерства труда и социальной защиты Республики Беларусь плательщику</t>
  </si>
  <si>
    <t>Код строки</t>
  </si>
  <si>
    <t>Расходы с начала отчетного года, рублей</t>
  </si>
  <si>
    <t>Учетный номер плательщика в органе Фонда социальной защиты населения Министерства труда и социальной защиты Республики Беларусь (УНПФ)</t>
  </si>
  <si>
    <t>Код
строки</t>
  </si>
  <si>
    <t>рублей</t>
  </si>
  <si>
    <t>Начисленные обязательные страховые взносы</t>
  </si>
  <si>
    <t>Доплата за путевки на санаторно-курортное лечение и оздоровление за счет средств государственного социального страхования</t>
  </si>
  <si>
    <t>Рассроченные платежи плательщику</t>
  </si>
  <si>
    <t>пособия в связи с рождением ребенка</t>
  </si>
  <si>
    <t>пособия женщинам, ставшим на учет в государственных организациях здравоохранения до 12-недельного срока беременности</t>
  </si>
  <si>
    <t>пособия на погребение и возмещение расходов на погребение</t>
  </si>
  <si>
    <t>в том числе:
по уходу за ребенком в возрасте до 3 лет</t>
  </si>
  <si>
    <t>на детей старше 3 лет из отдельных категорий семей</t>
  </si>
  <si>
    <t>на второго и последующего ребенка</t>
  </si>
  <si>
    <t>на ребенка-инвалида</t>
  </si>
  <si>
    <t>единиц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</si>
  <si>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</si>
  <si>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Полное наименование плательщика</t>
  </si>
  <si>
    <t>РАЗДЕЛ III
РАСЧЕТ СРЕДСТВ БЮДЖЕТА ГОСУДАРСТВЕННОГО ВНЕБЮДЖЕТНОГО ФОНДА СОЦИАЛЬНОЙ ЗАЩИТЫ НАСЕЛЕНИЯ РЕСПУБЛИКИ БЕЛАРУСЬ</t>
  </si>
  <si>
    <t>из них доначисленные обязательные страховые взносы из размера минимальной заработной платы</t>
  </si>
  <si>
    <t>Сумма средств, подлежащая возмещению в бюджет государственного внебюджетного фонда социальной защиты населения Республики Беларусь, на выплату пенсий за работу с особыми условиями труда</t>
  </si>
  <si>
    <t>Произведенные плательщиком расходы за счет средств бюджета государственного внебюджетного фонда социальной защиты населения Республики Беларусь</t>
  </si>
  <si>
    <t>Перечисленные плательщиком платежи в бюджет государственного внебюджетного фонда социальной защиты населения Республики Беларусь</t>
  </si>
  <si>
    <t>РАЗДЕЛ IV
ИСПОЛЬЗОВАНИЕ СРЕДСТВ БЮДЖЕТА ГОСУДАРСТВЕННОГО ВНЕБЮДЖЕТНОГО ФОНДА СОЦИАЛЬНОЙ ЗАЩИТЫ НАСЕЛЕНИЯ РЕСПУБЛИКИ БЕЛАРУСЬ</t>
  </si>
  <si>
    <t>в том числе:
пособия по временной нетрудоспособности</t>
  </si>
  <si>
    <t>оплата одного дополнительного свободного от работы дня в месяц матери (мачехе) или отцу (отчиму), опекуну (попечителю), воспитывающей (воспитывающему) ребенка-инвалида в возрасте до восемнадцати лет</t>
  </si>
  <si>
    <t>Республики Беларусь</t>
  </si>
  <si>
    <t>Плательщики, у которых среднесписочная численность работников за предыдущий год составила:</t>
  </si>
  <si>
    <t>менее 50 человек, отчет представляют на бумажном носителе нарочным (отчет не направляется почтовым отправлением) или в виде электронного документа.</t>
  </si>
  <si>
    <t xml:space="preserve">ПОРЯДОК ЗАПОЛНЕНИЯ РАЗДЕЛА I </t>
  </si>
  <si>
    <t>ПОРЯДОК ЗАПОЛНЕНИЯ РАЗДЕЛА III</t>
  </si>
  <si>
    <t>«РАСЧЕТ СРЕДСТВ БЮДЖЕТА ГОСУДАРСТВЕННОГО ВНЕБЮДЖЕТНОГО ФОНДА СОЦИАЛЬНОЙ ЗАЩИТЫ НАСЕЛЕНИЯ РЕСПУБЛИКИ БЕЛАРУСЬ»</t>
  </si>
  <si>
    <t>ПОРЯДОК ЗАПОЛНЕНИЯ РАЗДЕЛА IV</t>
  </si>
  <si>
    <t>«ИСПОЛЬЗОВАНИЕ СРЕДСТВ БЮДЖЕТА ГОСУДАРСТВЕННОГО ВНЕБЮДЖЕТНОГО ФОНДА СОЦИАЛЬНОЙ ЗАЩИТЫ НАСЕЛЕНИЯ РЕСПУБЛИКИ БЕЛАРУСЬ»</t>
  </si>
  <si>
    <t>и социальной защиты</t>
  </si>
  <si>
    <t>ВЕДОМСТВЕННАЯ ОТЧЕТНОСТЬ</t>
  </si>
  <si>
    <t>Форма 4-фонд</t>
  </si>
  <si>
    <t>Периодичность представления</t>
  </si>
  <si>
    <t>квартальная</t>
  </si>
  <si>
    <t>не позднее 20-го числа после отчетного периода</t>
  </si>
  <si>
    <t>Кто представляет отчетность</t>
  </si>
  <si>
    <t>Кому представляется отчетность</t>
  </si>
  <si>
    <t>03*</t>
  </si>
  <si>
    <t>Среднесписочная численность застрахованных работников</t>
  </si>
  <si>
    <t>Средняя численность работников</t>
  </si>
  <si>
    <t>из нее инвалидам I и II группы</t>
  </si>
  <si>
    <t>Уплачено плательщиком в бюджет государственного внебюджетного фонда социальной защиты населения Республики Беларусь, зачтено расходов и списано платежей плательщику (сумма строк 07, с 16 по 18)</t>
  </si>
  <si>
    <t>плательщика Фонду социальной защиты населения Министерства труда и социальной защиты Республики Беларусь (строка 15 минус строка 19)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</si>
  <si>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</si>
  <si>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</si>
  <si>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</si>
  <si>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</si>
  <si>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</si>
  <si>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</si>
  <si>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</si>
  <si>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</si>
  <si>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</si>
  <si>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</si>
  <si>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</si>
  <si>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</si>
  <si>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</si>
  <si>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</si>
  <si>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</si>
  <si>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</si>
  <si>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</si>
  <si>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</si>
  <si>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Всего (сумма строк 25, 27, 29, 31, 33, 34, 39)</t>
  </si>
  <si>
    <t>из них по уходу</t>
  </si>
  <si>
    <t>пособия по беременности и родам</t>
  </si>
  <si>
    <t>28*</t>
  </si>
  <si>
    <t>на детей в возрасте от 3 до 18 лет в период воспитания ребенка в возрасте до 3 лет</t>
  </si>
  <si>
    <t>РАЗДЕЛ V</t>
  </si>
  <si>
    <t>СПРАВОЧНАЯ ИНФОРМАЦИЯ</t>
  </si>
  <si>
    <t>Установленный день выплаты заработной платы</t>
  </si>
  <si>
    <t>Руководитель организации</t>
  </si>
  <si>
    <t>Дата составления отчета</t>
  </si>
  <si>
    <t>по заполнению формы ведомственной отчетности «Отчет о средствах бюджета государственного внебюджетного фонда социальной защиты населения Республики Беларусь»</t>
  </si>
  <si>
    <t>«СВЕДЕНИЯ О ЧИСЛЕННОСТИ ЗАСТРАХОВАННЫХ РАБОТНИКОВ» И РАЗДЕЛА II «СВЕДЕНИЯ О ВЫПЛАТАХ»</t>
  </si>
  <si>
    <t>4. По строке 01 раздела I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</si>
  <si>
    <t>6. По строке 04 раздела II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</si>
  <si>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6.1. По строке 05 раздела II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</si>
  <si>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9. По строке 08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</si>
  <si>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9.1. По строке 09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</si>
  <si>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10. По строке 10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</si>
  <si>
    <t>11. По строке 11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</si>
  <si>
    <t>13. По строке 13 отражается сумма средств, подлежащая возмещению в бюджет фонда, на выплату пенсий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 (Национальный реестр правовых актов Республики Беларусь, 2005 г., № 87, 5/16012).</t>
  </si>
  <si>
    <t>Задолженность на 1 января отчетного года:
      плательщика Фонду социальной защиты населения Министерства труда и социальной защиты Республики Беларусь</t>
  </si>
  <si>
    <t>Задолженность на конец отчетного периода:
      Фонда социальной защиты населения Министерства труда и социальной защиты Республики Беларусь плательщику (строка 19 минус строка 15)</t>
  </si>
  <si>
    <t>Количество пособий:
    в связи с рождением первого ребенка</t>
  </si>
  <si>
    <t>ПРЕДСТАВЛЯЕТСЯ В ЭЛЕКТРОННОМ ВИДЕ</t>
  </si>
  <si>
    <t>3. Данные в отчете заполняются на основании документов бухгалтерского учета, нарастающим итогом в рублях с двумя десятичными знаками после запятой.</t>
  </si>
  <si>
    <t>к приказу</t>
  </si>
  <si>
    <t>Министерства труда</t>
  </si>
  <si>
    <t>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– плательщики)</t>
  </si>
  <si>
    <t>Порядковый номер отчета за отчетный период (1–99)</t>
  </si>
  <si>
    <t xml:space="preserve"> из нее инвалидов I и II групп </t>
  </si>
  <si>
    <t>* Строку 03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ежеквартально, в отчете за январь–декабрь.</t>
  </si>
  <si>
    <t>За отчетный квартал (сумма граф с 3 по 5)</t>
  </si>
  <si>
    <t xml:space="preserve">Доначисленные (излишне начисленные) платежи по актам проверок </t>
  </si>
  <si>
    <t>Следует к платежу – всего (сумма строк 06, 08, с 10 по 14)</t>
  </si>
  <si>
    <t>ежемесячные пособия семьям, воспитывающим детей, – всего (сумма строк 35, 37 и 38)</t>
  </si>
  <si>
    <t>За последний месяц отчетного квартала (по строке 40 – с начала отчетного года)</t>
  </si>
  <si>
    <t>по уходу за ребенком в возрасте до 3 лет:
в размере 100 % от установленного государственного пособия 
    в том числе:
    на первого ребенка</t>
  </si>
  <si>
    <t>в размере 50 % от установленного пособия
        в том числе:
        на первого ребенка</t>
  </si>
  <si>
    <t>на детей старше 3 лет из отдельных категорий семей:
      в размере 50 % бюджета прожиточного минимума в среднем на душу населения</t>
  </si>
  <si>
    <t xml:space="preserve">      в размере 70 % бюджета прожиточного минимума в среднем на душу населения</t>
  </si>
  <si>
    <t>1. Ведомственную отчетность «Отчет о средствах бюджета государственного внебюджетного фонда социальной защиты населения Республики Беларусь» (далее – отчет) представляют 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– плательщики).</t>
  </si>
  <si>
    <t>50 человек и более, отчет представляют в виде электронного документа, соответствующего требованиям, установленным Законом Республики Беларусь от 28 декабря 2009 года «Об электронном документе и электронной цифровой подписи» (Национальный реестр правовых актов Республики Беларусь, 2010 г., № 15, 2/1665), в порядке и формате, определяемым Фондом социальной защиты населения Министерства труда и социальной защиты Республики Беларусь (далее – Фонд);</t>
  </si>
  <si>
    <t>2. В графе 4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</si>
  <si>
    <t>7. По строке 06 отражается остаток задолженности плательщика Фонду по состоянию на 1 января отчетного года, который переносится из строки 21 отчета за январь–декабрь предыдущего года и сохраняется без изменения в отчетах отчетного года.</t>
  </si>
  <si>
    <t>8. По строке 07 отражается остаток задолженности Фонда плательщику по состоянию на 1 января отчетного года, который переносится из строки 20 отчета за январь–декабрь предыдущего года и сохраняется без изменения в отчетах отчетного года.</t>
  </si>
  <si>
    <t>в графе 1 – за период с начала отчетного года;</t>
  </si>
  <si>
    <t>в графе 2 – за отчетный квартал;</t>
  </si>
  <si>
    <t>в графах с 3 по 5 – за месяцы отчетного квартала.</t>
  </si>
  <si>
    <t>12. По строке 12 отражается сумма пени за несвоевременную уплату обязательных страховых взносов, начисленной по актам проверок плательщика, в том числе по результатам представления отчета за предыдущий отчетный период.</t>
  </si>
  <si>
    <t>16. По строке 16 отражаются расходы, произведенные плательщиком за счет средств бюджета фонда (далее – расходы):</t>
  </si>
  <si>
    <t>в графах с 3 по 5 – по месяцам отчетного квартала.</t>
  </si>
  <si>
    <t>26. По строкам с 29 по 38 в графах 1 и 2 отражается количество пособий, начисленных соответственно за отчетный период и за последний месяц отчетного периода; в графе 3 – сумма начисленных пособий за отчетный период.</t>
  </si>
  <si>
    <t>28. По строке 33 в графах 1 и 2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– сумма начисленных пособий на погребение и возмещений специализированной организации расходов на погребение за отчетный период.</t>
  </si>
  <si>
    <t>30. По строке 39 в графах 1 и 2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детей-инвалидов в возрасте до восемнадцати лет, соответственно за отчетный период и за последний месяц отчетного периода, в графе 3 – расходы на оплату указанных дней за отчетный период.</t>
  </si>
  <si>
    <t>33. По строкам 47 и 48 отражается количество пособий на детей старше 3 лет из отдельных категорий семей, определяемых Законом Республики Беларусь от 29 декабря 2012 г. «О государственных пособиях семьям, воспитывающим детей» (Национальный правовой Интернет-портал Республики Беларусь, 06.01.2013, 2/2005). Количество начисленных пособий по строкам 47 и 48 в сумме должно равняться количеству пособий на детей старше 3 лет из отдельных категорий семей, указанному в графе 2 строки 37.</t>
  </si>
  <si>
    <t>Форма действует с 19.01.2018 года</t>
  </si>
  <si>
    <t>Указания по заполнению формы с 19.01.2018 года</t>
  </si>
  <si>
    <t>Приложение 2</t>
  </si>
  <si>
    <t>30.11.2017 № 152</t>
  </si>
  <si>
    <t xml:space="preserve">ОТЧЕТ 
о средствах бюджета государственного внебюджетного фонда социальной защиты населения Республики Беларусь </t>
  </si>
  <si>
    <t xml:space="preserve">Общая начисленная сумма выплат в денежном и (или) натуральном выражении, включая вознаграждения по гражданско-правовым договорам, на которую начисляются обязательные страховые взносы </t>
  </si>
  <si>
    <t>C начала отчетного года, единиц (по строкам с 25 по 28, 39 – дней)</t>
  </si>
  <si>
    <t>36*</t>
  </si>
  <si>
    <t>32*</t>
  </si>
  <si>
    <t>30*</t>
  </si>
  <si>
    <t>* По строкам 28, 30, 32, 36 отражаются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</si>
  <si>
    <t>4.1. По строке 02 раздела I отражается среднесписочная численность застрахованных работников, являющихся инвалидами I и II групп.</t>
  </si>
  <si>
    <t>5. Строку 03 раздела I заполняют плательщики из числа коммерческих организаций (их представительства и филиалы, выделенные на самостоятельный баланс), имеющие право на уплату платежей в бюджет государственного внебюджетного фонда социальной защиты населения Республики Беларусь (далее – бюджет фонда) ежеквартально, в отчете за январь–декабрь.</t>
  </si>
  <si>
    <t>По строке 03 раздела I отражается средняя численность работников (по юридическому лицу, включая филиалы и представительства), и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представлению, найму работников).</t>
  </si>
  <si>
    <t>23. По строкам 25–28:</t>
  </si>
  <si>
    <t>в графе 1 отражается количество дней временной нетрудоспособности, беременности и родов, за которые начислены соответствующие пособия;</t>
  </si>
  <si>
    <t>в графе 3 отражаются суммы начисленных пособий, в том числе доплаты разницы между размерами пособия по беременности и родам и пособия по уходу за ребенком в возрасте до 3 лет, установленной пунктом 7 статьи 9 Закона Республики Беларусь от 29 декабря 2012 года «О государственных пособиях семьям, воспитывающим детей» (Национальный правовой Интернет-портал Республики Беларусь, 06.01.2013, 2/2005; 15.07.2017, 2/2471) (далее – доплата к пособию по беременности и родам), с начала отчетного периода. При этом в графе 3 строки 27 отражается сумма начисленной доплаты к пособию по беременности и родам застрахованным лицам, исчисленной в соответствии с пунктами 2–7 статьи 13 Закона Республики Беларусь «О государственных пособиях семьям, воспитывающим детей».</t>
  </si>
  <si>
    <t>25. По строке 28:</t>
  </si>
  <si>
    <t>в графе 1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Беларусь;</t>
  </si>
  <si>
    <t>в графе 3 отражаются:</t>
  </si>
  <si>
    <t>суммы начисленных пособий, в том числе доплаты к пособию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 за отчетный период;</t>
  </si>
  <si>
    <t>суммы начисленной доплаты к пособию по беременности и родам, в части, превышающей ее размер, исчисленный в соответствии с пунктами 2–7 статьи 13 Закона Республики Беларусь «О государственных пособиях семьям, воспитывающим детей», застрахованным лицам, постоянно (преимущественно) проживающим на территории, подвергшейся радиоактивному загрязнению в зоне последующего отселения или в зоне с правом на отселение.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</si>
</sst>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_(* #,##0.000_);_(* \-#,##0.000_);_(* &quot;-&quot;??_);_(@_)"/>
    <numFmt numFmtId="186" formatCode="_(#,##0_);_(\-#,##0_);_(&quot; -&quot;??_);_(@_)"/>
    <numFmt numFmtId="187" formatCode="_-* #,##0.000_р_._-;\-* #,##0.000_р_._-;_-* &quot;-&quot;???_р_._-;_-@_-"/>
    <numFmt numFmtId="188" formatCode="_(#,##0_);_(\-#,##0_);_(&quot;-&quot;??_);_(@_)"/>
    <numFmt numFmtId="189" formatCode="[$-FC19]d\ mmmm\ yyyy\ &quot;г.&quot;"/>
    <numFmt numFmtId="190" formatCode="[$-F800]dddd\,\ mmmm\ dd\,\ yyyy"/>
    <numFmt numFmtId="191" formatCode="_(#,##0.00_);_(\-#,##0.00_);_(&quot;-&quot;??_);_(@_)"/>
  </numFmts>
  <fonts count="6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8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sz val="6.5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7.5"/>
      <name val="Tahoma"/>
      <family val="2"/>
    </font>
    <font>
      <sz val="8"/>
      <color indexed="42"/>
      <name val="Times New Roman"/>
      <family val="1"/>
    </font>
    <font>
      <sz val="8"/>
      <name val="Times New Roman"/>
      <family val="1"/>
    </font>
    <font>
      <sz val="8"/>
      <color indexed="43"/>
      <name val="Tahoma"/>
      <family val="2"/>
    </font>
    <font>
      <b/>
      <sz val="8"/>
      <color indexed="8"/>
      <name val="Tahoma"/>
      <family val="2"/>
    </font>
    <font>
      <sz val="6"/>
      <color indexed="43"/>
      <name val="Tahoma"/>
      <family val="2"/>
    </font>
    <font>
      <sz val="7.5"/>
      <color indexed="43"/>
      <name val="Tahoma"/>
      <family val="2"/>
    </font>
    <font>
      <sz val="7"/>
      <color indexed="43"/>
      <name val="Tahoma"/>
      <family val="2"/>
    </font>
    <font>
      <b/>
      <sz val="12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vertical="center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0" fillId="33" borderId="20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4" fillId="32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vertical="center"/>
      <protection hidden="1"/>
    </xf>
    <xf numFmtId="185" fontId="14" fillId="32" borderId="0" xfId="0" applyNumberFormat="1" applyFont="1" applyFill="1" applyBorder="1" applyAlignment="1" applyProtection="1">
      <alignment horizontal="center" vertical="center"/>
      <protection locked="0"/>
    </xf>
    <xf numFmtId="185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14" fillId="32" borderId="28" xfId="0" applyNumberFormat="1" applyFont="1" applyFill="1" applyBorder="1" applyAlignment="1" applyProtection="1">
      <alignment horizontal="center" vertical="center"/>
      <protection locked="0"/>
    </xf>
    <xf numFmtId="186" fontId="14" fillId="32" borderId="10" xfId="0" applyNumberFormat="1" applyFont="1" applyFill="1" applyBorder="1" applyAlignment="1" applyProtection="1">
      <alignment horizontal="center" vertical="center"/>
      <protection locked="0"/>
    </xf>
    <xf numFmtId="186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16" fillId="35" borderId="0" xfId="0" applyFont="1" applyFill="1" applyBorder="1" applyAlignment="1" quotePrefix="1">
      <alignment vertical="top" wrapText="1"/>
    </xf>
    <xf numFmtId="0" fontId="15" fillId="35" borderId="0" xfId="0" applyFont="1" applyFill="1" applyBorder="1" applyAlignment="1" quotePrefix="1">
      <alignment vertical="top" wrapText="1"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Alignment="1" applyProtection="1">
      <alignment vertical="center"/>
      <protection hidden="1"/>
    </xf>
    <xf numFmtId="0" fontId="2" fillId="32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/>
      <protection hidden="1"/>
    </xf>
    <xf numFmtId="186" fontId="2" fillId="32" borderId="0" xfId="0" applyNumberFormat="1" applyFont="1" applyFill="1" applyBorder="1" applyAlignment="1" applyProtection="1">
      <alignment horizontal="center" vertical="center"/>
      <protection locked="0"/>
    </xf>
    <xf numFmtId="185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horizontal="justify" vertical="center"/>
    </xf>
    <xf numFmtId="0" fontId="2" fillId="34" borderId="0" xfId="0" applyNumberFormat="1" applyFont="1" applyFill="1" applyBorder="1" applyAlignment="1">
      <alignment horizontal="justify" vertical="center"/>
    </xf>
    <xf numFmtId="0" fontId="18" fillId="34" borderId="0" xfId="0" applyFont="1" applyFill="1" applyAlignment="1">
      <alignment horizontal="justify" vertical="center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0" fontId="4" fillId="33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3" borderId="30" xfId="0" applyFont="1" applyFill="1" applyBorder="1" applyAlignment="1" applyProtection="1">
      <alignment horizontal="center"/>
      <protection hidden="1"/>
    </xf>
    <xf numFmtId="0" fontId="14" fillId="33" borderId="31" xfId="0" applyFont="1" applyFill="1" applyBorder="1" applyAlignment="1" applyProtection="1">
      <alignment horizontal="center"/>
      <protection hidden="1"/>
    </xf>
    <xf numFmtId="0" fontId="14" fillId="33" borderId="32" xfId="0" applyFont="1" applyFill="1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>
      <alignment horizontal="justify" vertical="center"/>
    </xf>
    <xf numFmtId="9" fontId="2" fillId="36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NumberFormat="1" applyFont="1" applyFill="1" applyBorder="1" applyAlignment="1" applyProtection="1">
      <alignment horizontal="center" vertical="center"/>
      <protection locked="0"/>
    </xf>
    <xf numFmtId="9" fontId="2" fillId="35" borderId="33" xfId="57" applyNumberFormat="1" applyFont="1" applyFill="1" applyBorder="1" applyAlignment="1" applyProtection="1">
      <alignment horizontal="center"/>
      <protection locked="0"/>
    </xf>
    <xf numFmtId="9" fontId="1" fillId="34" borderId="33" xfId="57" applyNumberFormat="1" applyFont="1" applyFill="1" applyBorder="1" applyAlignment="1" applyProtection="1">
      <alignment horizontal="center"/>
      <protection locked="0"/>
    </xf>
    <xf numFmtId="9" fontId="17" fillId="32" borderId="0" xfId="0" applyNumberFormat="1" applyFont="1" applyFill="1" applyBorder="1" applyAlignment="1" applyProtection="1">
      <alignment horizontal="center" vertical="center"/>
      <protection locked="0"/>
    </xf>
    <xf numFmtId="9" fontId="17" fillId="32" borderId="20" xfId="0" applyNumberFormat="1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32" borderId="24" xfId="0" applyFont="1" applyFill="1" applyBorder="1" applyAlignment="1" applyProtection="1">
      <alignment vertical="center"/>
      <protection hidden="1"/>
    </xf>
    <xf numFmtId="185" fontId="20" fillId="32" borderId="24" xfId="0" applyNumberFormat="1" applyFont="1" applyFill="1" applyBorder="1" applyAlignment="1" applyProtection="1">
      <alignment horizontal="right" vertical="center" indent="1"/>
      <protection/>
    </xf>
    <xf numFmtId="0" fontId="19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186" fontId="21" fillId="32" borderId="0" xfId="0" applyNumberFormat="1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horizontal="left" vertical="center"/>
      <protection hidden="1"/>
    </xf>
    <xf numFmtId="186" fontId="17" fillId="32" borderId="0" xfId="0" applyNumberFormat="1" applyFont="1" applyFill="1" applyAlignment="1" applyProtection="1">
      <alignment vertical="center"/>
      <protection hidden="1"/>
    </xf>
    <xf numFmtId="186" fontId="17" fillId="32" borderId="0" xfId="0" applyNumberFormat="1" applyFont="1" applyFill="1" applyAlignment="1" applyProtection="1">
      <alignment horizontal="left" vertical="center"/>
      <protection hidden="1"/>
    </xf>
    <xf numFmtId="0" fontId="17" fillId="32" borderId="0" xfId="0" applyFont="1" applyFill="1" applyBorder="1" applyAlignment="1" applyProtection="1">
      <alignment horizontal="left" vertical="center"/>
      <protection hidden="1"/>
    </xf>
    <xf numFmtId="185" fontId="20" fillId="32" borderId="0" xfId="0" applyNumberFormat="1" applyFont="1" applyFill="1" applyBorder="1" applyAlignment="1" applyProtection="1">
      <alignment horizontal="right" vertical="center" indent="1"/>
      <protection/>
    </xf>
    <xf numFmtId="0" fontId="17" fillId="32" borderId="0" xfId="0" applyFont="1" applyFill="1" applyBorder="1" applyAlignment="1" applyProtection="1">
      <alignment vertical="center"/>
      <protection hidden="1"/>
    </xf>
    <xf numFmtId="14" fontId="20" fillId="32" borderId="0" xfId="0" applyNumberFormat="1" applyFont="1" applyFill="1" applyBorder="1" applyAlignment="1" applyProtection="1">
      <alignment horizontal="right" vertical="center"/>
      <protection/>
    </xf>
    <xf numFmtId="0" fontId="17" fillId="32" borderId="0" xfId="0" applyFont="1" applyFill="1" applyBorder="1" applyAlignment="1" applyProtection="1">
      <alignment vertical="center"/>
      <protection hidden="1"/>
    </xf>
    <xf numFmtId="185" fontId="19" fillId="32" borderId="0" xfId="0" applyNumberFormat="1" applyFont="1" applyFill="1" applyBorder="1" applyAlignment="1" applyProtection="1">
      <alignment horizontal="right" vertical="center" indent="1"/>
      <protection/>
    </xf>
    <xf numFmtId="186" fontId="19" fillId="32" borderId="0" xfId="0" applyNumberFormat="1" applyFont="1" applyFill="1" applyBorder="1" applyAlignment="1" applyProtection="1">
      <alignment vertical="center"/>
      <protection hidden="1"/>
    </xf>
    <xf numFmtId="185" fontId="19" fillId="32" borderId="24" xfId="0" applyNumberFormat="1" applyFont="1" applyFill="1" applyBorder="1" applyAlignment="1" applyProtection="1">
      <alignment horizontal="left" vertical="center" indent="1"/>
      <protection/>
    </xf>
    <xf numFmtId="185" fontId="20" fillId="32" borderId="24" xfId="0" applyNumberFormat="1" applyFont="1" applyFill="1" applyBorder="1" applyAlignment="1" applyProtection="1">
      <alignment horizontal="left" vertical="center" indent="1"/>
      <protection/>
    </xf>
    <xf numFmtId="185" fontId="20" fillId="32" borderId="0" xfId="0" applyNumberFormat="1" applyFont="1" applyFill="1" applyBorder="1" applyAlignment="1" applyProtection="1">
      <alignment horizontal="left" vertical="center" indent="1"/>
      <protection/>
    </xf>
    <xf numFmtId="185" fontId="19" fillId="32" borderId="0" xfId="0" applyNumberFormat="1" applyFont="1" applyFill="1" applyBorder="1" applyAlignment="1" applyProtection="1">
      <alignment horizontal="left" vertical="center" indent="1"/>
      <protection/>
    </xf>
    <xf numFmtId="188" fontId="19" fillId="32" borderId="0" xfId="0" applyNumberFormat="1" applyFont="1" applyFill="1" applyAlignment="1" applyProtection="1">
      <alignment vertical="center"/>
      <protection hidden="1"/>
    </xf>
    <xf numFmtId="0" fontId="17" fillId="32" borderId="24" xfId="0" applyFont="1" applyFill="1" applyBorder="1" applyAlignment="1" applyProtection="1">
      <alignment horizontal="left" vertical="center"/>
      <protection hidden="1"/>
    </xf>
    <xf numFmtId="0" fontId="2" fillId="37" borderId="30" xfId="0" applyNumberFormat="1" applyFont="1" applyFill="1" applyBorder="1" applyAlignment="1" applyProtection="1">
      <alignment horizontal="center" vertical="center"/>
      <protection locked="0"/>
    </xf>
    <xf numFmtId="0" fontId="2" fillId="37" borderId="31" xfId="0" applyNumberFormat="1" applyFont="1" applyFill="1" applyBorder="1" applyAlignment="1" applyProtection="1">
      <alignment horizontal="center" vertical="center"/>
      <protection locked="0"/>
    </xf>
    <xf numFmtId="0" fontId="2" fillId="37" borderId="32" xfId="0" applyNumberFormat="1" applyFont="1" applyFill="1" applyBorder="1" applyAlignment="1" applyProtection="1">
      <alignment horizontal="center" vertical="center"/>
      <protection locked="0"/>
    </xf>
    <xf numFmtId="186" fontId="2" fillId="37" borderId="30" xfId="0" applyNumberFormat="1" applyFont="1" applyFill="1" applyBorder="1" applyAlignment="1" applyProtection="1">
      <alignment horizontal="center" vertical="center"/>
      <protection locked="0"/>
    </xf>
    <xf numFmtId="186" fontId="2" fillId="33" borderId="30" xfId="0" applyNumberFormat="1" applyFont="1" applyFill="1" applyBorder="1" applyAlignment="1" applyProtection="1">
      <alignment horizontal="center" vertical="center"/>
      <protection locked="0"/>
    </xf>
    <xf numFmtId="186" fontId="2" fillId="37" borderId="31" xfId="0" applyNumberFormat="1" applyFont="1" applyFill="1" applyBorder="1" applyAlignment="1" applyProtection="1">
      <alignment horizontal="center" vertical="center"/>
      <protection locked="0"/>
    </xf>
    <xf numFmtId="186" fontId="2" fillId="33" borderId="31" xfId="0" applyNumberFormat="1" applyFont="1" applyFill="1" applyBorder="1" applyAlignment="1" applyProtection="1">
      <alignment horizontal="center" vertical="center"/>
      <protection locked="0"/>
    </xf>
    <xf numFmtId="186" fontId="2" fillId="37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9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23" fillId="32" borderId="0" xfId="0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vertical="center"/>
      <protection locked="0"/>
    </xf>
    <xf numFmtId="0" fontId="17" fillId="32" borderId="0" xfId="0" applyFont="1" applyFill="1" applyAlignment="1" applyProtection="1">
      <alignment vertical="center"/>
      <protection/>
    </xf>
    <xf numFmtId="191" fontId="2" fillId="37" borderId="30" xfId="0" applyNumberFormat="1" applyFont="1" applyFill="1" applyBorder="1" applyAlignment="1" applyProtection="1">
      <alignment horizontal="center" vertical="center"/>
      <protection locked="0"/>
    </xf>
    <xf numFmtId="191" fontId="2" fillId="37" borderId="31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horizontal="center" vertical="center"/>
      <protection locked="0"/>
    </xf>
    <xf numFmtId="191" fontId="2" fillId="33" borderId="30" xfId="0" applyNumberFormat="1" applyFont="1" applyFill="1" applyBorder="1" applyAlignment="1" applyProtection="1">
      <alignment horizontal="center" vertical="center"/>
      <protection locked="0"/>
    </xf>
    <xf numFmtId="191" fontId="2" fillId="33" borderId="31" xfId="0" applyNumberFormat="1" applyFont="1" applyFill="1" applyBorder="1" applyAlignment="1" applyProtection="1">
      <alignment horizontal="center" vertical="center"/>
      <protection locked="0"/>
    </xf>
    <xf numFmtId="191" fontId="14" fillId="37" borderId="31" xfId="0" applyNumberFormat="1" applyFont="1" applyFill="1" applyBorder="1" applyAlignment="1" applyProtection="1">
      <alignment horizontal="center" vertical="center"/>
      <protection locked="0"/>
    </xf>
    <xf numFmtId="191" fontId="14" fillId="37" borderId="32" xfId="0" applyNumberFormat="1" applyFont="1" applyFill="1" applyBorder="1" applyAlignment="1" applyProtection="1">
      <alignment horizontal="center" vertical="center"/>
      <protection locked="0"/>
    </xf>
    <xf numFmtId="191" fontId="14" fillId="32" borderId="20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vertical="center"/>
      <protection hidden="1"/>
    </xf>
    <xf numFmtId="0" fontId="2" fillId="33" borderId="34" xfId="0" applyFont="1" applyFill="1" applyBorder="1" applyAlignment="1" applyProtection="1">
      <alignment horizontal="left" wrapText="1" indent="1"/>
      <protection hidden="1"/>
    </xf>
    <xf numFmtId="0" fontId="2" fillId="33" borderId="35" xfId="0" applyFont="1" applyFill="1" applyBorder="1" applyAlignment="1" applyProtection="1">
      <alignment horizontal="left" wrapText="1" indent="1"/>
      <protection hidden="1"/>
    </xf>
    <xf numFmtId="0" fontId="2" fillId="33" borderId="36" xfId="0" applyFont="1" applyFill="1" applyBorder="1" applyAlignment="1" applyProtection="1">
      <alignment horizontal="left" wrapText="1" indent="1"/>
      <protection hidden="1"/>
    </xf>
    <xf numFmtId="49" fontId="2" fillId="33" borderId="34" xfId="0" applyNumberFormat="1" applyFont="1" applyFill="1" applyBorder="1" applyAlignment="1" applyProtection="1">
      <alignment horizontal="center"/>
      <protection locked="0"/>
    </xf>
    <xf numFmtId="49" fontId="2" fillId="33" borderId="36" xfId="0" applyNumberFormat="1" applyFont="1" applyFill="1" applyBorder="1" applyAlignment="1" applyProtection="1">
      <alignment horizontal="center"/>
      <protection locked="0"/>
    </xf>
    <xf numFmtId="191" fontId="2" fillId="33" borderId="34" xfId="0" applyNumberFormat="1" applyFont="1" applyFill="1" applyBorder="1" applyAlignment="1" applyProtection="1">
      <alignment horizontal="center"/>
      <protection locked="0"/>
    </xf>
    <xf numFmtId="191" fontId="2" fillId="33" borderId="35" xfId="0" applyNumberFormat="1" applyFont="1" applyFill="1" applyBorder="1" applyAlignment="1" applyProtection="1">
      <alignment horizontal="center"/>
      <protection locked="0"/>
    </xf>
    <xf numFmtId="191" fontId="2" fillId="33" borderId="36" xfId="0" applyNumberFormat="1" applyFont="1" applyFill="1" applyBorder="1" applyAlignment="1" applyProtection="1">
      <alignment horizontal="center"/>
      <protection locked="0"/>
    </xf>
    <xf numFmtId="191" fontId="2" fillId="33" borderId="34" xfId="0" applyNumberFormat="1" applyFont="1" applyFill="1" applyBorder="1" applyAlignment="1" applyProtection="1">
      <alignment horizontal="center"/>
      <protection hidden="1"/>
    </xf>
    <xf numFmtId="191" fontId="2" fillId="33" borderId="35" xfId="0" applyNumberFormat="1" applyFont="1" applyFill="1" applyBorder="1" applyAlignment="1" applyProtection="1">
      <alignment horizontal="center"/>
      <protection hidden="1"/>
    </xf>
    <xf numFmtId="191" fontId="2" fillId="33" borderId="36" xfId="0" applyNumberFormat="1" applyFont="1" applyFill="1" applyBorder="1" applyAlignment="1" applyProtection="1">
      <alignment horizontal="center"/>
      <protection hidden="1"/>
    </xf>
    <xf numFmtId="0" fontId="2" fillId="33" borderId="31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/>
      <protection locked="0"/>
    </xf>
    <xf numFmtId="3" fontId="2" fillId="33" borderId="32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wrapText="1"/>
      <protection locked="0"/>
    </xf>
    <xf numFmtId="3" fontId="2" fillId="33" borderId="31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left" wrapText="1" indent="2"/>
      <protection locked="0"/>
    </xf>
    <xf numFmtId="0" fontId="2" fillId="33" borderId="31" xfId="0" applyFont="1" applyFill="1" applyBorder="1" applyAlignment="1" applyProtection="1">
      <alignment horizontal="left" indent="2"/>
      <protection locked="0"/>
    </xf>
    <xf numFmtId="49" fontId="2" fillId="33" borderId="37" xfId="0" applyNumberFormat="1" applyFont="1" applyFill="1" applyBorder="1" applyAlignment="1" applyProtection="1">
      <alignment horizontal="center"/>
      <protection locked="0"/>
    </xf>
    <xf numFmtId="49" fontId="2" fillId="33" borderId="38" xfId="0" applyNumberFormat="1" applyFont="1" applyFill="1" applyBorder="1" applyAlignment="1" applyProtection="1">
      <alignment horizontal="center"/>
      <protection locked="0"/>
    </xf>
    <xf numFmtId="49" fontId="2" fillId="33" borderId="39" xfId="0" applyNumberFormat="1" applyFont="1" applyFill="1" applyBorder="1" applyAlignment="1" applyProtection="1">
      <alignment horizontal="center"/>
      <protection locked="0"/>
    </xf>
    <xf numFmtId="49" fontId="2" fillId="33" borderId="40" xfId="0" applyNumberFormat="1" applyFont="1" applyFill="1" applyBorder="1" applyAlignment="1" applyProtection="1">
      <alignment horizontal="center"/>
      <protection locked="0"/>
    </xf>
    <xf numFmtId="191" fontId="2" fillId="37" borderId="37" xfId="0" applyNumberFormat="1" applyFont="1" applyFill="1" applyBorder="1" applyAlignment="1" applyProtection="1">
      <alignment horizontal="center"/>
      <protection locked="0"/>
    </xf>
    <xf numFmtId="191" fontId="2" fillId="37" borderId="41" xfId="0" applyNumberFormat="1" applyFont="1" applyFill="1" applyBorder="1" applyAlignment="1" applyProtection="1">
      <alignment horizontal="center"/>
      <protection locked="0"/>
    </xf>
    <xf numFmtId="191" fontId="2" fillId="37" borderId="38" xfId="0" applyNumberFormat="1" applyFont="1" applyFill="1" applyBorder="1" applyAlignment="1" applyProtection="1">
      <alignment horizontal="center"/>
      <protection locked="0"/>
    </xf>
    <xf numFmtId="191" fontId="2" fillId="37" borderId="39" xfId="0" applyNumberFormat="1" applyFont="1" applyFill="1" applyBorder="1" applyAlignment="1" applyProtection="1">
      <alignment horizontal="center"/>
      <protection locked="0"/>
    </xf>
    <xf numFmtId="191" fontId="2" fillId="37" borderId="42" xfId="0" applyNumberFormat="1" applyFont="1" applyFill="1" applyBorder="1" applyAlignment="1" applyProtection="1">
      <alignment horizontal="center"/>
      <protection locked="0"/>
    </xf>
    <xf numFmtId="191" fontId="2" fillId="37" borderId="40" xfId="0" applyNumberFormat="1" applyFont="1" applyFill="1" applyBorder="1" applyAlignment="1" applyProtection="1">
      <alignment horizontal="center"/>
      <protection locked="0"/>
    </xf>
    <xf numFmtId="191" fontId="2" fillId="33" borderId="37" xfId="0" applyNumberFormat="1" applyFont="1" applyFill="1" applyBorder="1" applyAlignment="1" applyProtection="1">
      <alignment horizontal="center"/>
      <protection/>
    </xf>
    <xf numFmtId="191" fontId="2" fillId="33" borderId="41" xfId="0" applyNumberFormat="1" applyFont="1" applyFill="1" applyBorder="1" applyAlignment="1" applyProtection="1">
      <alignment horizontal="center"/>
      <protection/>
    </xf>
    <xf numFmtId="191" fontId="2" fillId="33" borderId="38" xfId="0" applyNumberFormat="1" applyFont="1" applyFill="1" applyBorder="1" applyAlignment="1" applyProtection="1">
      <alignment horizontal="center"/>
      <protection/>
    </xf>
    <xf numFmtId="191" fontId="2" fillId="33" borderId="39" xfId="0" applyNumberFormat="1" applyFont="1" applyFill="1" applyBorder="1" applyAlignment="1" applyProtection="1">
      <alignment horizontal="center"/>
      <protection/>
    </xf>
    <xf numFmtId="191" fontId="2" fillId="33" borderId="42" xfId="0" applyNumberFormat="1" applyFont="1" applyFill="1" applyBorder="1" applyAlignment="1" applyProtection="1">
      <alignment horizontal="center"/>
      <protection/>
    </xf>
    <xf numFmtId="191" fontId="2" fillId="33" borderId="40" xfId="0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left" wrapText="1" indent="1"/>
      <protection hidden="1"/>
    </xf>
    <xf numFmtId="0" fontId="2" fillId="33" borderId="32" xfId="0" applyFont="1" applyFill="1" applyBorder="1" applyAlignment="1" applyProtection="1">
      <alignment horizontal="left" wrapText="1" indent="1"/>
      <protection hidden="1"/>
    </xf>
    <xf numFmtId="3" fontId="2" fillId="33" borderId="30" xfId="0" applyNumberFormat="1" applyFont="1" applyFill="1" applyBorder="1" applyAlignment="1" applyProtection="1">
      <alignment horizontal="center"/>
      <protection locked="0"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/>
    </xf>
    <xf numFmtId="172" fontId="2" fillId="33" borderId="31" xfId="0" applyNumberFormat="1" applyFont="1" applyFill="1" applyBorder="1" applyAlignment="1" applyProtection="1">
      <alignment horizontal="center"/>
      <protection hidden="1"/>
    </xf>
    <xf numFmtId="172" fontId="2" fillId="33" borderId="32" xfId="0" applyNumberFormat="1" applyFont="1" applyFill="1" applyBorder="1" applyAlignment="1" applyProtection="1">
      <alignment horizontal="center"/>
      <protection hidden="1"/>
    </xf>
    <xf numFmtId="191" fontId="2" fillId="33" borderId="31" xfId="0" applyNumberFormat="1" applyFont="1" applyFill="1" applyBorder="1" applyAlignment="1" applyProtection="1">
      <alignment horizontal="center"/>
      <protection locked="0"/>
    </xf>
    <xf numFmtId="191" fontId="2" fillId="33" borderId="32" xfId="0" applyNumberFormat="1" applyFont="1" applyFill="1" applyBorder="1" applyAlignment="1" applyProtection="1">
      <alignment horizontal="center"/>
      <protection locked="0"/>
    </xf>
    <xf numFmtId="3" fontId="4" fillId="32" borderId="29" xfId="0" applyNumberFormat="1" applyFont="1" applyFill="1" applyBorder="1" applyAlignment="1" applyProtection="1">
      <alignment horizontal="center" vertical="center" wrapText="1"/>
      <protection/>
    </xf>
    <xf numFmtId="3" fontId="4" fillId="32" borderId="26" xfId="0" applyNumberFormat="1" applyFont="1" applyFill="1" applyBorder="1" applyAlignment="1" applyProtection="1">
      <alignment horizontal="center" vertical="center" wrapText="1"/>
      <protection/>
    </xf>
    <xf numFmtId="3" fontId="4" fillId="32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left" wrapText="1" indent="1"/>
      <protection hidden="1"/>
    </xf>
    <xf numFmtId="0" fontId="2" fillId="33" borderId="41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wrapText="1" indent="1"/>
      <protection hidden="1"/>
    </xf>
    <xf numFmtId="0" fontId="2" fillId="33" borderId="39" xfId="0" applyFont="1" applyFill="1" applyBorder="1" applyAlignment="1" applyProtection="1">
      <alignment horizontal="left" wrapText="1" indent="1"/>
      <protection hidden="1"/>
    </xf>
    <xf numFmtId="0" fontId="2" fillId="33" borderId="42" xfId="0" applyFont="1" applyFill="1" applyBorder="1" applyAlignment="1" applyProtection="1">
      <alignment horizontal="left" wrapText="1" indent="1"/>
      <protection hidden="1"/>
    </xf>
    <xf numFmtId="0" fontId="2" fillId="33" borderId="40" xfId="0" applyFont="1" applyFill="1" applyBorder="1" applyAlignment="1" applyProtection="1">
      <alignment horizontal="left" wrapText="1" indent="1"/>
      <protection hidden="1"/>
    </xf>
    <xf numFmtId="0" fontId="14" fillId="36" borderId="27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9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43" xfId="0" applyNumberFormat="1" applyFont="1" applyFill="1" applyBorder="1" applyAlignment="1" applyProtection="1">
      <alignment horizontal="center" vertical="center" wrapText="1"/>
      <protection locked="0"/>
    </xf>
    <xf numFmtId="186" fontId="2" fillId="33" borderId="3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2" fillId="36" borderId="43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6" borderId="43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 wrapText="1"/>
      <protection hidden="1"/>
    </xf>
    <xf numFmtId="0" fontId="14" fillId="36" borderId="0" xfId="0" applyFont="1" applyFill="1" applyBorder="1" applyAlignment="1" applyProtection="1">
      <alignment horizontal="center" vertical="center" wrapText="1"/>
      <protection hidden="1"/>
    </xf>
    <xf numFmtId="0" fontId="14" fillId="36" borderId="20" xfId="0" applyFont="1" applyFill="1" applyBorder="1" applyAlignment="1" applyProtection="1">
      <alignment horizontal="center" vertical="center" wrapText="1"/>
      <protection hidden="1"/>
    </xf>
    <xf numFmtId="191" fontId="2" fillId="37" borderId="31" xfId="0" applyNumberFormat="1" applyFont="1" applyFill="1" applyBorder="1" applyAlignment="1" applyProtection="1">
      <alignment horizontal="center" vertical="center"/>
      <protection locked="0"/>
    </xf>
    <xf numFmtId="191" fontId="2" fillId="37" borderId="32" xfId="0" applyNumberFormat="1" applyFont="1" applyFill="1" applyBorder="1" applyAlignment="1" applyProtection="1">
      <alignment horizontal="center" vertical="center"/>
      <protection locked="0"/>
    </xf>
    <xf numFmtId="186" fontId="2" fillId="33" borderId="31" xfId="0" applyNumberFormat="1" applyFont="1" applyFill="1" applyBorder="1" applyAlignment="1" applyProtection="1">
      <alignment horizontal="center"/>
      <protection locked="0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 textRotation="90" wrapText="1"/>
      <protection hidden="1"/>
    </xf>
    <xf numFmtId="0" fontId="2" fillId="37" borderId="44" xfId="0" applyFont="1" applyFill="1" applyBorder="1" applyAlignment="1" applyProtection="1">
      <alignment horizontal="center" vertical="center" textRotation="90" wrapText="1"/>
      <protection hidden="1"/>
    </xf>
    <xf numFmtId="0" fontId="2" fillId="37" borderId="45" xfId="0" applyFont="1" applyFill="1" applyBorder="1" applyAlignment="1" applyProtection="1">
      <alignment horizontal="center" vertical="center" textRotation="90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191" fontId="2" fillId="33" borderId="31" xfId="0" applyNumberFormat="1" applyFont="1" applyFill="1" applyBorder="1" applyAlignment="1" applyProtection="1">
      <alignment horizontal="center"/>
      <protection/>
    </xf>
    <xf numFmtId="191" fontId="2" fillId="33" borderId="32" xfId="0" applyNumberFormat="1" applyFont="1" applyFill="1" applyBorder="1" applyAlignment="1" applyProtection="1">
      <alignment horizont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0" fontId="4" fillId="32" borderId="43" xfId="0" applyFont="1" applyFill="1" applyBorder="1" applyAlignment="1" applyProtection="1">
      <alignment horizontal="center" vertical="center" wrapText="1"/>
      <protection/>
    </xf>
    <xf numFmtId="0" fontId="8" fillId="34" borderId="34" xfId="0" applyFont="1" applyFill="1" applyBorder="1" applyAlignment="1">
      <alignment horizontal="left" wrapText="1" indent="3"/>
    </xf>
    <xf numFmtId="0" fontId="8" fillId="34" borderId="35" xfId="0" applyFont="1" applyFill="1" applyBorder="1" applyAlignment="1">
      <alignment horizontal="left" indent="3"/>
    </xf>
    <xf numFmtId="0" fontId="8" fillId="34" borderId="36" xfId="0" applyFont="1" applyFill="1" applyBorder="1" applyAlignment="1">
      <alignment horizontal="left" indent="3"/>
    </xf>
    <xf numFmtId="0" fontId="8" fillId="34" borderId="34" xfId="0" applyFont="1" applyFill="1" applyBorder="1" applyAlignment="1">
      <alignment horizontal="left" wrapText="1" indent="2"/>
    </xf>
    <xf numFmtId="0" fontId="8" fillId="34" borderId="35" xfId="0" applyFont="1" applyFill="1" applyBorder="1" applyAlignment="1">
      <alignment horizontal="left" wrapText="1" indent="2"/>
    </xf>
    <xf numFmtId="0" fontId="8" fillId="34" borderId="36" xfId="0" applyFont="1" applyFill="1" applyBorder="1" applyAlignment="1">
      <alignment horizontal="left" wrapText="1" indent="2"/>
    </xf>
    <xf numFmtId="0" fontId="2" fillId="33" borderId="34" xfId="0" applyFont="1" applyFill="1" applyBorder="1" applyAlignment="1" applyProtection="1">
      <alignment horizontal="left" wrapText="1" indent="2"/>
      <protection hidden="1"/>
    </xf>
    <xf numFmtId="0" fontId="2" fillId="33" borderId="35" xfId="0" applyFont="1" applyFill="1" applyBorder="1" applyAlignment="1" applyProtection="1">
      <alignment horizontal="left" wrapText="1" indent="2"/>
      <protection hidden="1"/>
    </xf>
    <xf numFmtId="0" fontId="2" fillId="33" borderId="36" xfId="0" applyFont="1" applyFill="1" applyBorder="1" applyAlignment="1" applyProtection="1">
      <alignment horizontal="left" wrapText="1" indent="2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86" fontId="2" fillId="33" borderId="30" xfId="0" applyNumberFormat="1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left" wrapText="1"/>
      <protection locked="0"/>
    </xf>
    <xf numFmtId="0" fontId="2" fillId="33" borderId="30" xfId="0" applyFont="1" applyFill="1" applyBorder="1" applyAlignment="1" applyProtection="1">
      <alignment horizontal="left"/>
      <protection locked="0"/>
    </xf>
    <xf numFmtId="186" fontId="2" fillId="33" borderId="31" xfId="0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left" wrapText="1" indent="1"/>
      <protection locked="0"/>
    </xf>
    <xf numFmtId="0" fontId="2" fillId="33" borderId="31" xfId="0" applyFont="1" applyFill="1" applyBorder="1" applyAlignment="1" applyProtection="1">
      <alignment horizontal="left" indent="1"/>
      <protection locked="0"/>
    </xf>
    <xf numFmtId="0" fontId="2" fillId="33" borderId="31" xfId="0" applyNumberFormat="1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left" wrapText="1" indent="2"/>
      <protection hidden="1"/>
    </xf>
    <xf numFmtId="0" fontId="2" fillId="33" borderId="35" xfId="0" applyFont="1" applyFill="1" applyBorder="1" applyAlignment="1" applyProtection="1">
      <alignment horizontal="left" wrapText="1" indent="2"/>
      <protection hidden="1"/>
    </xf>
    <xf numFmtId="0" fontId="2" fillId="33" borderId="36" xfId="0" applyFont="1" applyFill="1" applyBorder="1" applyAlignment="1" applyProtection="1">
      <alignment horizontal="left" wrapText="1" indent="2"/>
      <protection hidden="1"/>
    </xf>
    <xf numFmtId="0" fontId="2" fillId="33" borderId="46" xfId="0" applyFont="1" applyFill="1" applyBorder="1" applyAlignment="1" applyProtection="1">
      <alignment horizontal="left" wrapText="1" indent="1"/>
      <protection hidden="1"/>
    </xf>
    <xf numFmtId="0" fontId="2" fillId="33" borderId="47" xfId="0" applyFont="1" applyFill="1" applyBorder="1" applyAlignment="1" applyProtection="1">
      <alignment horizontal="left" wrapText="1" indent="1"/>
      <protection hidden="1"/>
    </xf>
    <xf numFmtId="0" fontId="2" fillId="33" borderId="48" xfId="0" applyFont="1" applyFill="1" applyBorder="1" applyAlignment="1" applyProtection="1">
      <alignment horizontal="left" wrapText="1" indent="1"/>
      <protection hidden="1"/>
    </xf>
    <xf numFmtId="0" fontId="2" fillId="33" borderId="34" xfId="0" applyFont="1" applyFill="1" applyBorder="1" applyAlignment="1" applyProtection="1">
      <alignment horizontal="left" wrapText="1" indent="1"/>
      <protection hidden="1"/>
    </xf>
    <xf numFmtId="0" fontId="2" fillId="33" borderId="35" xfId="0" applyFont="1" applyFill="1" applyBorder="1" applyAlignment="1" applyProtection="1">
      <alignment horizontal="left" indent="1"/>
      <protection hidden="1"/>
    </xf>
    <xf numFmtId="0" fontId="2" fillId="33" borderId="36" xfId="0" applyFont="1" applyFill="1" applyBorder="1" applyAlignment="1" applyProtection="1">
      <alignment horizontal="left" indent="1"/>
      <protection hidden="1"/>
    </xf>
    <xf numFmtId="0" fontId="8" fillId="34" borderId="35" xfId="0" applyFont="1" applyFill="1" applyBorder="1" applyAlignment="1">
      <alignment horizontal="left" indent="2"/>
    </xf>
    <xf numFmtId="0" fontId="8" fillId="34" borderId="36" xfId="0" applyFont="1" applyFill="1" applyBorder="1" applyAlignment="1">
      <alignment horizontal="left" indent="2"/>
    </xf>
    <xf numFmtId="0" fontId="2" fillId="33" borderId="35" xfId="0" applyFont="1" applyFill="1" applyBorder="1" applyAlignment="1" applyProtection="1">
      <alignment horizontal="left" indent="1"/>
      <protection hidden="1"/>
    </xf>
    <xf numFmtId="0" fontId="2" fillId="33" borderId="36" xfId="0" applyFont="1" applyFill="1" applyBorder="1" applyAlignment="1" applyProtection="1">
      <alignment horizontal="left" indent="1"/>
      <protection hidden="1"/>
    </xf>
    <xf numFmtId="0" fontId="2" fillId="33" borderId="34" xfId="0" applyFont="1" applyFill="1" applyBorder="1" applyAlignment="1" applyProtection="1">
      <alignment horizontal="left" indent="2"/>
      <protection hidden="1"/>
    </xf>
    <xf numFmtId="0" fontId="2" fillId="33" borderId="35" xfId="0" applyFont="1" applyFill="1" applyBorder="1" applyAlignment="1" applyProtection="1">
      <alignment horizontal="left" indent="2"/>
      <protection hidden="1"/>
    </xf>
    <xf numFmtId="0" fontId="2" fillId="33" borderId="36" xfId="0" applyFont="1" applyFill="1" applyBorder="1" applyAlignment="1" applyProtection="1">
      <alignment horizontal="left" indent="2"/>
      <protection hidden="1"/>
    </xf>
    <xf numFmtId="0" fontId="2" fillId="33" borderId="34" xfId="0" applyFont="1" applyFill="1" applyBorder="1" applyAlignment="1" applyProtection="1">
      <alignment horizontal="left" indent="1"/>
      <protection hidden="1"/>
    </xf>
    <xf numFmtId="0" fontId="1" fillId="33" borderId="35" xfId="0" applyFont="1" applyFill="1" applyBorder="1" applyAlignment="1" applyProtection="1">
      <alignment horizontal="left" indent="1"/>
      <protection hidden="1"/>
    </xf>
    <xf numFmtId="0" fontId="1" fillId="33" borderId="36" xfId="0" applyFont="1" applyFill="1" applyBorder="1" applyAlignment="1" applyProtection="1">
      <alignment horizontal="left" indent="1"/>
      <protection hidden="1"/>
    </xf>
    <xf numFmtId="0" fontId="2" fillId="33" borderId="49" xfId="0" applyFont="1" applyFill="1" applyBorder="1" applyAlignment="1" applyProtection="1">
      <alignment horizontal="left" wrapText="1"/>
      <protection hidden="1"/>
    </xf>
    <xf numFmtId="0" fontId="2" fillId="33" borderId="50" xfId="0" applyFont="1" applyFill="1" applyBorder="1" applyAlignment="1" applyProtection="1">
      <alignment horizontal="left" wrapText="1"/>
      <protection hidden="1"/>
    </xf>
    <xf numFmtId="0" fontId="2" fillId="33" borderId="51" xfId="0" applyFont="1" applyFill="1" applyBorder="1" applyAlignment="1" applyProtection="1">
      <alignment horizontal="left" wrapText="1"/>
      <protection hidden="1"/>
    </xf>
    <xf numFmtId="191" fontId="2" fillId="33" borderId="30" xfId="0" applyNumberFormat="1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left" wrapText="1" indent="1"/>
      <protection hidden="1"/>
    </xf>
    <xf numFmtId="0" fontId="2" fillId="33" borderId="36" xfId="0" applyFont="1" applyFill="1" applyBorder="1" applyAlignment="1" applyProtection="1">
      <alignment horizontal="left" wrapText="1" inden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43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46" xfId="0" applyFont="1" applyFill="1" applyBorder="1" applyAlignment="1" applyProtection="1">
      <alignment horizontal="left" wrapText="1"/>
      <protection hidden="1"/>
    </xf>
    <xf numFmtId="0" fontId="2" fillId="33" borderId="47" xfId="0" applyFont="1" applyFill="1" applyBorder="1" applyAlignment="1" applyProtection="1">
      <alignment horizontal="left" wrapText="1"/>
      <protection hidden="1"/>
    </xf>
    <xf numFmtId="0" fontId="2" fillId="33" borderId="48" xfId="0" applyFont="1" applyFill="1" applyBorder="1" applyAlignment="1" applyProtection="1">
      <alignment horizontal="left" wrapText="1"/>
      <protection hidden="1"/>
    </xf>
    <xf numFmtId="49" fontId="2" fillId="33" borderId="32" xfId="0" applyNumberFormat="1" applyFont="1" applyFill="1" applyBorder="1" applyAlignment="1" applyProtection="1">
      <alignment horizontal="center"/>
      <protection locked="0"/>
    </xf>
    <xf numFmtId="191" fontId="2" fillId="37" borderId="32" xfId="0" applyNumberFormat="1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 applyProtection="1">
      <alignment horizontal="left" wrapText="1"/>
      <protection hidden="1"/>
    </xf>
    <xf numFmtId="0" fontId="2" fillId="33" borderId="36" xfId="0" applyFont="1" applyFill="1" applyBorder="1" applyAlignment="1" applyProtection="1">
      <alignment horizontal="left" wrapText="1"/>
      <protection hidden="1"/>
    </xf>
    <xf numFmtId="49" fontId="2" fillId="33" borderId="31" xfId="0" applyNumberFormat="1" applyFont="1" applyFill="1" applyBorder="1" applyAlignment="1" applyProtection="1">
      <alignment horizontal="center"/>
      <protection locked="0"/>
    </xf>
    <xf numFmtId="191" fontId="2" fillId="37" borderId="31" xfId="0" applyNumberFormat="1" applyFont="1" applyFill="1" applyBorder="1" applyAlignment="1" applyProtection="1">
      <alignment horizontal="center"/>
      <protection locked="0"/>
    </xf>
    <xf numFmtId="191" fontId="2" fillId="33" borderId="31" xfId="0" applyNumberFormat="1" applyFont="1" applyFill="1" applyBorder="1" applyAlignment="1" applyProtection="1">
      <alignment horizontal="center"/>
      <protection hidden="1"/>
    </xf>
    <xf numFmtId="0" fontId="2" fillId="33" borderId="34" xfId="0" applyFont="1" applyFill="1" applyBorder="1" applyAlignment="1" applyProtection="1">
      <alignment wrapText="1"/>
      <protection hidden="1"/>
    </xf>
    <xf numFmtId="0" fontId="2" fillId="33" borderId="35" xfId="0" applyFont="1" applyFill="1" applyBorder="1" applyAlignment="1" applyProtection="1">
      <alignment wrapText="1"/>
      <protection hidden="1"/>
    </xf>
    <xf numFmtId="0" fontId="2" fillId="33" borderId="36" xfId="0" applyFont="1" applyFill="1" applyBorder="1" applyAlignment="1" applyProtection="1">
      <alignment wrapText="1"/>
      <protection hidden="1"/>
    </xf>
    <xf numFmtId="3" fontId="4" fillId="32" borderId="29" xfId="0" applyNumberFormat="1" applyFont="1" applyFill="1" applyBorder="1" applyAlignment="1" applyProtection="1">
      <alignment horizontal="center" vertical="center"/>
      <protection locked="0"/>
    </xf>
    <xf numFmtId="3" fontId="4" fillId="32" borderId="26" xfId="0" applyNumberFormat="1" applyFont="1" applyFill="1" applyBorder="1" applyAlignment="1" applyProtection="1">
      <alignment horizontal="center" vertical="center"/>
      <protection locked="0"/>
    </xf>
    <xf numFmtId="3" fontId="4" fillId="32" borderId="43" xfId="0" applyNumberFormat="1" applyFont="1" applyFill="1" applyBorder="1" applyAlignment="1" applyProtection="1">
      <alignment horizontal="center" vertical="center"/>
      <protection locked="0"/>
    </xf>
    <xf numFmtId="0" fontId="4" fillId="32" borderId="29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0" fontId="4" fillId="32" borderId="43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left" wrapText="1"/>
      <protection hidden="1"/>
    </xf>
    <xf numFmtId="0" fontId="2" fillId="33" borderId="50" xfId="0" applyFont="1" applyFill="1" applyBorder="1" applyAlignment="1" applyProtection="1">
      <alignment horizontal="left"/>
      <protection hidden="1"/>
    </xf>
    <xf numFmtId="0" fontId="2" fillId="33" borderId="51" xfId="0" applyFont="1" applyFill="1" applyBorder="1" applyAlignment="1" applyProtection="1">
      <alignment horizontal="left"/>
      <protection hidden="1"/>
    </xf>
    <xf numFmtId="49" fontId="2" fillId="33" borderId="30" xfId="0" applyNumberFormat="1" applyFont="1" applyFill="1" applyBorder="1" applyAlignment="1" applyProtection="1">
      <alignment horizontal="center"/>
      <protection locked="0"/>
    </xf>
    <xf numFmtId="191" fontId="2" fillId="37" borderId="30" xfId="0" applyNumberFormat="1" applyFont="1" applyFill="1" applyBorder="1" applyAlignment="1" applyProtection="1">
      <alignment horizontal="center"/>
      <protection locked="0"/>
    </xf>
    <xf numFmtId="191" fontId="2" fillId="33" borderId="30" xfId="0" applyNumberFormat="1" applyFont="1" applyFill="1" applyBorder="1" applyAlignment="1" applyProtection="1">
      <alignment horizontal="center"/>
      <protection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43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right"/>
      <protection hidden="1"/>
    </xf>
    <xf numFmtId="0" fontId="2" fillId="38" borderId="22" xfId="0" applyFont="1" applyFill="1" applyBorder="1" applyAlignment="1" applyProtection="1">
      <alignment horizontal="center" vertical="center" wrapText="1"/>
      <protection hidden="1"/>
    </xf>
    <xf numFmtId="0" fontId="2" fillId="38" borderId="10" xfId="0" applyFont="1" applyFill="1" applyBorder="1" applyAlignment="1" applyProtection="1">
      <alignment horizontal="center"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2" fillId="38" borderId="21" xfId="0" applyFont="1" applyFill="1" applyBorder="1" applyAlignment="1" applyProtection="1">
      <alignment horizontal="center" vertical="center" wrapText="1"/>
      <protection hidden="1"/>
    </xf>
    <xf numFmtId="3" fontId="2" fillId="39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29" xfId="0" applyFont="1" applyFill="1" applyBorder="1" applyAlignment="1" applyProtection="1">
      <alignment horizontal="center" vertical="center" wrapText="1"/>
      <protection hidden="1"/>
    </xf>
    <xf numFmtId="0" fontId="2" fillId="38" borderId="26" xfId="0" applyFont="1" applyFill="1" applyBorder="1" applyAlignment="1" applyProtection="1">
      <alignment horizontal="center" vertical="center" wrapText="1"/>
      <protection hidden="1"/>
    </xf>
    <xf numFmtId="0" fontId="2" fillId="38" borderId="43" xfId="0" applyFont="1" applyFill="1" applyBorder="1" applyAlignment="1" applyProtection="1">
      <alignment horizontal="center" vertical="center" wrapText="1"/>
      <protection hidden="1"/>
    </xf>
    <xf numFmtId="3" fontId="2" fillId="39" borderId="29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43" xfId="0" applyNumberFormat="1" applyFont="1" applyFill="1" applyBorder="1" applyAlignment="1" applyProtection="1">
      <alignment horizontal="center" vertical="center"/>
      <protection locked="0"/>
    </xf>
    <xf numFmtId="49" fontId="2" fillId="39" borderId="29" xfId="0" applyNumberFormat="1" applyFont="1" applyFill="1" applyBorder="1" applyAlignment="1" applyProtection="1">
      <alignment horizontal="center" vertical="center"/>
      <protection locked="0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49" fontId="2" fillId="39" borderId="43" xfId="0" applyNumberFormat="1" applyFont="1" applyFill="1" applyBorder="1" applyAlignment="1" applyProtection="1">
      <alignment horizontal="center" vertical="center"/>
      <protection locked="0"/>
    </xf>
    <xf numFmtId="172" fontId="2" fillId="33" borderId="30" xfId="0" applyNumberFormat="1" applyFont="1" applyFill="1" applyBorder="1" applyAlignment="1" applyProtection="1">
      <alignment horizontal="center" wrapText="1"/>
      <protection locked="0"/>
    </xf>
    <xf numFmtId="191" fontId="2" fillId="33" borderId="30" xfId="0" applyNumberFormat="1" applyFont="1" applyFill="1" applyBorder="1" applyAlignment="1" applyProtection="1">
      <alignment horizontal="center"/>
      <protection locked="0"/>
    </xf>
    <xf numFmtId="0" fontId="4" fillId="32" borderId="29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49" fontId="4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2" fillId="37" borderId="43" xfId="0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 wrapText="1" shrinkToFit="1"/>
      <protection hidden="1"/>
    </xf>
    <xf numFmtId="0" fontId="2" fillId="37" borderId="26" xfId="0" applyFont="1" applyFill="1" applyBorder="1" applyAlignment="1" applyProtection="1">
      <alignment horizontal="center" vertical="center" wrapText="1" shrinkToFit="1"/>
      <protection hidden="1"/>
    </xf>
    <xf numFmtId="0" fontId="2" fillId="37" borderId="43" xfId="0" applyFont="1" applyFill="1" applyBorder="1" applyAlignment="1" applyProtection="1">
      <alignment horizontal="center" vertical="center" wrapText="1" shrinkToFit="1"/>
      <protection hidden="1"/>
    </xf>
    <xf numFmtId="0" fontId="2" fillId="37" borderId="27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  <xf numFmtId="49" fontId="2" fillId="33" borderId="32" xfId="0" applyNumberFormat="1" applyFont="1" applyFill="1" applyBorder="1" applyAlignment="1" applyProtection="1">
      <alignment horizontal="center" wrapText="1"/>
      <protection hidden="1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43" xfId="0" applyFont="1" applyFill="1" applyBorder="1" applyAlignment="1" applyProtection="1">
      <alignment horizontal="center" vertical="center" wrapText="1"/>
      <protection hidden="1"/>
    </xf>
    <xf numFmtId="0" fontId="2" fillId="33" borderId="50" xfId="0" applyFont="1" applyFill="1" applyBorder="1" applyAlignment="1" applyProtection="1">
      <alignment horizontal="left" wrapText="1"/>
      <protection hidden="1"/>
    </xf>
    <xf numFmtId="0" fontId="2" fillId="33" borderId="51" xfId="0" applyFont="1" applyFill="1" applyBorder="1" applyAlignment="1" applyProtection="1">
      <alignment horizontal="left" wrapText="1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hidden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12" fillId="33" borderId="4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top"/>
      <protection locked="0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186" fontId="2" fillId="33" borderId="30" xfId="0" applyNumberFormat="1" applyFont="1" applyFill="1" applyBorder="1" applyAlignment="1" applyProtection="1">
      <alignment horizontal="center"/>
      <protection locked="0"/>
    </xf>
    <xf numFmtId="172" fontId="2" fillId="33" borderId="31" xfId="0" applyNumberFormat="1" applyFont="1" applyFill="1" applyBorder="1" applyAlignment="1" applyProtection="1">
      <alignment horizontal="center" wrapText="1"/>
      <protection hidden="1"/>
    </xf>
    <xf numFmtId="172" fontId="2" fillId="33" borderId="30" xfId="0" applyNumberFormat="1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2" fillId="32" borderId="0" xfId="0" applyFont="1" applyFill="1" applyBorder="1" applyAlignment="1" applyProtection="1">
      <alignment horizontal="center" vertical="center"/>
      <protection hidden="1"/>
    </xf>
    <xf numFmtId="0" fontId="5" fillId="32" borderId="17" xfId="42" applyFill="1" applyBorder="1" applyAlignment="1" applyProtection="1">
      <alignment horizontal="left" vertical="center"/>
      <protection hidden="1"/>
    </xf>
    <xf numFmtId="0" fontId="9" fillId="33" borderId="29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4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 indent="1"/>
      <protection locked="0"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2" fillId="37" borderId="45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11" fillId="32" borderId="27" xfId="0" applyFont="1" applyFill="1" applyBorder="1" applyAlignment="1" applyProtection="1">
      <alignment horizontal="center" vertical="center" wrapText="1"/>
      <protection hidden="1"/>
    </xf>
    <xf numFmtId="0" fontId="11" fillId="32" borderId="27" xfId="0" applyNumberFormat="1" applyFont="1" applyFill="1" applyBorder="1" applyAlignment="1" applyProtection="1">
      <alignment horizontal="center" vertical="center"/>
      <protection hidden="1"/>
    </xf>
    <xf numFmtId="0" fontId="2" fillId="38" borderId="27" xfId="0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9" fontId="2" fillId="33" borderId="32" xfId="0" applyNumberFormat="1" applyFont="1" applyFill="1" applyBorder="1" applyAlignment="1" applyProtection="1">
      <alignment horizontal="center"/>
      <protection hidden="1"/>
    </xf>
    <xf numFmtId="190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5" fillId="35" borderId="0" xfId="42" applyFill="1" applyAlignment="1" applyProtection="1">
      <alignment horizontal="left"/>
      <protection locked="0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Y17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9" width="4.00390625" style="1" customWidth="1"/>
    <col min="20" max="20" width="3.625" style="1" customWidth="1"/>
    <col min="21" max="21" width="4.375" style="1" customWidth="1"/>
    <col min="22" max="37" width="4.00390625" style="1" customWidth="1"/>
    <col min="38" max="39" width="2.75390625" style="1" customWidth="1"/>
    <col min="40" max="51" width="12.75390625" style="1" customWidth="1"/>
    <col min="52" max="77" width="2.75390625" style="125" customWidth="1"/>
    <col min="78" max="16384" width="2.75390625" style="1" customWidth="1"/>
  </cols>
  <sheetData>
    <row r="1" spans="2:51" ht="15" customHeight="1">
      <c r="B1" s="456" t="s">
        <v>207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N1" s="270" t="s">
        <v>72</v>
      </c>
      <c r="AO1" s="271"/>
      <c r="AP1" s="272"/>
      <c r="AQ1" s="270" t="s">
        <v>73</v>
      </c>
      <c r="AR1" s="271"/>
      <c r="AS1" s="272"/>
      <c r="AT1" s="270" t="s">
        <v>17</v>
      </c>
      <c r="AU1" s="271"/>
      <c r="AV1" s="272"/>
      <c r="AW1" s="270" t="s">
        <v>18</v>
      </c>
      <c r="AX1" s="271"/>
      <c r="AY1" s="272"/>
    </row>
    <row r="2" spans="2:51" ht="15" customHeight="1" thickBot="1">
      <c r="B2" s="457" t="s">
        <v>57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N2" s="120" t="s">
        <v>60</v>
      </c>
      <c r="AO2" s="120" t="s">
        <v>61</v>
      </c>
      <c r="AP2" s="120" t="s">
        <v>62</v>
      </c>
      <c r="AQ2" s="120" t="s">
        <v>63</v>
      </c>
      <c r="AR2" s="120" t="s">
        <v>64</v>
      </c>
      <c r="AS2" s="120" t="s">
        <v>65</v>
      </c>
      <c r="AT2" s="120" t="s">
        <v>66</v>
      </c>
      <c r="AU2" s="120" t="s">
        <v>67</v>
      </c>
      <c r="AV2" s="120" t="s">
        <v>68</v>
      </c>
      <c r="AW2" s="120" t="s">
        <v>69</v>
      </c>
      <c r="AX2" s="120" t="s">
        <v>70</v>
      </c>
      <c r="AY2" s="120" t="s">
        <v>71</v>
      </c>
    </row>
    <row r="3" spans="2:51" ht="12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6"/>
      <c r="AN3" s="112">
        <v>1</v>
      </c>
      <c r="AO3" s="112">
        <v>2</v>
      </c>
      <c r="AP3" s="112">
        <v>3</v>
      </c>
      <c r="AQ3" s="112">
        <v>4</v>
      </c>
      <c r="AR3" s="112">
        <v>5</v>
      </c>
      <c r="AS3" s="112">
        <v>6</v>
      </c>
      <c r="AT3" s="112">
        <v>7</v>
      </c>
      <c r="AU3" s="112">
        <v>8</v>
      </c>
      <c r="AV3" s="112">
        <v>9</v>
      </c>
      <c r="AW3" s="112">
        <v>10</v>
      </c>
      <c r="AX3" s="112">
        <v>11</v>
      </c>
      <c r="AY3" s="112">
        <v>12</v>
      </c>
    </row>
    <row r="4" spans="2:38" ht="9.75" customHeight="1">
      <c r="B4" s="2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6"/>
      <c r="AA4" s="56"/>
      <c r="AB4" s="192"/>
      <c r="AC4" s="192"/>
      <c r="AD4" s="192"/>
      <c r="AE4" s="192"/>
      <c r="AF4" s="192"/>
      <c r="AG4" s="192"/>
      <c r="AH4" s="192"/>
      <c r="AI4" s="192"/>
      <c r="AJ4" s="192"/>
      <c r="AK4" s="56" t="s">
        <v>209</v>
      </c>
      <c r="AL4" s="29"/>
    </row>
    <row r="5" spans="2:38" ht="9.75" customHeight="1">
      <c r="B5" s="27"/>
      <c r="C5" s="2"/>
      <c r="D5" s="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56" t="s">
        <v>177</v>
      </c>
      <c r="AL5" s="29"/>
    </row>
    <row r="6" spans="2:38" ht="9.75" customHeight="1">
      <c r="B6" s="27"/>
      <c r="C6" s="2"/>
      <c r="D6" s="2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56" t="s">
        <v>178</v>
      </c>
      <c r="AL6" s="29"/>
    </row>
    <row r="7" spans="2:38" ht="9.75" customHeight="1">
      <c r="B7" s="27"/>
      <c r="C7" s="2"/>
      <c r="D7" s="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56" t="s">
        <v>120</v>
      </c>
      <c r="AL7" s="29"/>
    </row>
    <row r="8" spans="2:38" ht="9.75" customHeight="1">
      <c r="B8" s="27"/>
      <c r="C8" s="2"/>
      <c r="D8" s="2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56" t="s">
        <v>112</v>
      </c>
      <c r="AL8" s="29"/>
    </row>
    <row r="9" spans="2:38" ht="9.75" customHeight="1">
      <c r="B9" s="27"/>
      <c r="C9" s="2"/>
      <c r="D9" s="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56" t="s">
        <v>210</v>
      </c>
      <c r="AL9" s="29"/>
    </row>
    <row r="10" spans="2:38" ht="9.75" customHeight="1">
      <c r="B10" s="27"/>
      <c r="C10" s="2"/>
      <c r="D10" s="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56"/>
      <c r="AL10" s="29"/>
    </row>
    <row r="11" spans="2:38" ht="9.75" customHeight="1">
      <c r="B11" s="27"/>
      <c r="C11" s="2"/>
      <c r="D11" s="2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56"/>
      <c r="AL11" s="29"/>
    </row>
    <row r="12" spans="2:38" ht="9.75" customHeight="1">
      <c r="B12" s="27"/>
      <c r="C12" s="2"/>
      <c r="D12" s="2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56"/>
      <c r="AL12" s="29"/>
    </row>
    <row r="13" spans="2:38" ht="9.75" customHeight="1">
      <c r="B13" s="27"/>
      <c r="C13" s="2"/>
      <c r="D13" s="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56"/>
      <c r="AL13" s="29"/>
    </row>
    <row r="14" spans="2:38" ht="9.75" customHeight="1">
      <c r="B14" s="27"/>
      <c r="C14" s="2"/>
      <c r="D14" s="2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56"/>
      <c r="AL14" s="29"/>
    </row>
    <row r="15" spans="2:38" ht="9.75" customHeight="1">
      <c r="B15" s="27"/>
      <c r="C15" s="2"/>
      <c r="D15" s="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56"/>
      <c r="AL15" s="29"/>
    </row>
    <row r="16" spans="2:38" ht="9.75" customHeight="1">
      <c r="B16" s="2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6"/>
      <c r="AA16" s="56"/>
      <c r="AB16" s="60"/>
      <c r="AC16" s="194"/>
      <c r="AD16" s="194"/>
      <c r="AE16" s="194"/>
      <c r="AF16" s="194"/>
      <c r="AG16" s="194"/>
      <c r="AH16" s="194"/>
      <c r="AI16" s="194"/>
      <c r="AJ16" s="194"/>
      <c r="AK16" s="194"/>
      <c r="AL16" s="29"/>
    </row>
    <row r="17" spans="2:38" ht="9.75" customHeight="1">
      <c r="B17" s="2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6"/>
      <c r="AA17" s="56"/>
      <c r="AB17" s="60"/>
      <c r="AC17" s="194"/>
      <c r="AD17" s="194"/>
      <c r="AE17" s="194"/>
      <c r="AF17" s="194"/>
      <c r="AG17" s="194"/>
      <c r="AH17" s="194"/>
      <c r="AI17" s="194"/>
      <c r="AJ17" s="194"/>
      <c r="AK17" s="194"/>
      <c r="AL17" s="29"/>
    </row>
    <row r="18" spans="2:38" ht="12" customHeight="1">
      <c r="B18" s="27"/>
      <c r="C18" s="2"/>
      <c r="D18" s="2"/>
      <c r="E18" s="2"/>
      <c r="F18" s="2"/>
      <c r="G18" s="2"/>
      <c r="H18" s="62"/>
      <c r="I18" s="62"/>
      <c r="J18" s="458" t="s">
        <v>121</v>
      </c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60"/>
      <c r="AD18" s="61"/>
      <c r="AE18" s="61"/>
      <c r="AF18" s="61"/>
      <c r="AG18" s="61"/>
      <c r="AH18" s="61"/>
      <c r="AI18" s="61"/>
      <c r="AJ18" s="61"/>
      <c r="AK18" s="61"/>
      <c r="AL18" s="29"/>
    </row>
    <row r="19" spans="2:39" ht="12" customHeight="1">
      <c r="B19" s="2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9"/>
      <c r="AM19" s="77"/>
    </row>
    <row r="20" spans="2:39" ht="4.5" customHeight="1">
      <c r="B20" s="27"/>
      <c r="C20" s="2"/>
      <c r="D20" s="2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6"/>
      <c r="AJ20" s="2"/>
      <c r="AK20" s="2"/>
      <c r="AL20" s="29"/>
      <c r="AM20" s="77"/>
    </row>
    <row r="21" spans="2:39" ht="12" customHeight="1">
      <c r="B21" s="27"/>
      <c r="C21" s="2"/>
      <c r="D21" s="2"/>
      <c r="E21" s="461" t="s">
        <v>211</v>
      </c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3"/>
      <c r="AJ21" s="2"/>
      <c r="AK21" s="2"/>
      <c r="AL21" s="29"/>
      <c r="AM21" s="77"/>
    </row>
    <row r="22" spans="2:39" ht="23.25" customHeight="1">
      <c r="B22" s="27"/>
      <c r="C22" s="2"/>
      <c r="D22" s="2"/>
      <c r="E22" s="464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3"/>
      <c r="AJ22" s="2"/>
      <c r="AK22" s="2"/>
      <c r="AL22" s="29"/>
      <c r="AM22" s="77"/>
    </row>
    <row r="23" spans="2:41" ht="12" customHeight="1">
      <c r="B23" s="27"/>
      <c r="C23" s="2"/>
      <c r="D23" s="2"/>
      <c r="E23" s="98"/>
      <c r="F23" s="2"/>
      <c r="G23" s="2"/>
      <c r="H23" s="2"/>
      <c r="I23" s="2"/>
      <c r="J23" s="2"/>
      <c r="K23" s="96"/>
      <c r="L23" s="96"/>
      <c r="M23" s="19"/>
      <c r="N23" s="438" t="s">
        <v>34</v>
      </c>
      <c r="O23" s="438"/>
      <c r="P23" s="438"/>
      <c r="Q23" s="438"/>
      <c r="R23" s="438"/>
      <c r="S23" s="423" t="str">
        <f>INDEX(C157:C160,B156)</f>
        <v>июнь</v>
      </c>
      <c r="T23" s="423"/>
      <c r="U23" s="423"/>
      <c r="V23" s="465">
        <v>2018</v>
      </c>
      <c r="W23" s="465"/>
      <c r="X23" s="97" t="s">
        <v>35</v>
      </c>
      <c r="Y23" s="19"/>
      <c r="Z23" s="19"/>
      <c r="AA23" s="96"/>
      <c r="AB23" s="96"/>
      <c r="AC23" s="2"/>
      <c r="AD23" s="2"/>
      <c r="AE23" s="2"/>
      <c r="AF23" s="2"/>
      <c r="AG23" s="2"/>
      <c r="AH23" s="2"/>
      <c r="AI23" s="99"/>
      <c r="AJ23" s="2"/>
      <c r="AK23" s="2"/>
      <c r="AL23" s="29"/>
      <c r="AO23" s="125">
        <f>IF(S23="март",1,IF(S23="июнь",2,IF(S23="сентябрь",3,4)))</f>
        <v>2</v>
      </c>
    </row>
    <row r="24" spans="2:38" ht="9.75" customHeight="1">
      <c r="B24" s="27"/>
      <c r="C24" s="2"/>
      <c r="D24" s="2"/>
      <c r="E24" s="63"/>
      <c r="F24" s="76"/>
      <c r="G24" s="76"/>
      <c r="H24" s="76"/>
      <c r="I24" s="76"/>
      <c r="J24" s="76"/>
      <c r="K24" s="64"/>
      <c r="L24" s="64"/>
      <c r="M24" s="94"/>
      <c r="N24" s="94"/>
      <c r="O24" s="94"/>
      <c r="P24" s="94"/>
      <c r="Q24" s="94"/>
      <c r="R24" s="95"/>
      <c r="S24" s="434" t="s">
        <v>82</v>
      </c>
      <c r="T24" s="434"/>
      <c r="U24" s="434"/>
      <c r="V24" s="424"/>
      <c r="W24" s="424"/>
      <c r="X24" s="95"/>
      <c r="Y24" s="95"/>
      <c r="Z24" s="65"/>
      <c r="AA24" s="64"/>
      <c r="AB24" s="64"/>
      <c r="AC24" s="76"/>
      <c r="AD24" s="76"/>
      <c r="AE24" s="76"/>
      <c r="AF24" s="76"/>
      <c r="AG24" s="76"/>
      <c r="AH24" s="76"/>
      <c r="AI24" s="66"/>
      <c r="AJ24" s="2"/>
      <c r="AK24" s="2"/>
      <c r="AL24" s="29"/>
    </row>
    <row r="25" spans="2:39" ht="12" customHeight="1">
      <c r="B25" s="27"/>
      <c r="C25" s="2"/>
      <c r="D25" s="2"/>
      <c r="E25" s="17"/>
      <c r="F25" s="17"/>
      <c r="G25" s="2"/>
      <c r="H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1"/>
      <c r="AE25" s="61"/>
      <c r="AF25" s="61"/>
      <c r="AG25" s="61"/>
      <c r="AH25" s="61"/>
      <c r="AI25" s="61"/>
      <c r="AJ25" s="61"/>
      <c r="AK25" s="61"/>
      <c r="AL25" s="29"/>
      <c r="AM25" s="77"/>
    </row>
    <row r="26" spans="2:39" ht="12" customHeight="1">
      <c r="B26" s="27"/>
      <c r="C26" s="2"/>
      <c r="D26" s="2"/>
      <c r="E26" s="17"/>
      <c r="F26" s="17"/>
      <c r="G26" s="2"/>
      <c r="H26" s="425" t="s">
        <v>175</v>
      </c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7"/>
      <c r="AF26" s="11"/>
      <c r="AG26" s="17"/>
      <c r="AH26" s="2"/>
      <c r="AI26" s="2"/>
      <c r="AJ26" s="2"/>
      <c r="AK26" s="2"/>
      <c r="AL26" s="29"/>
      <c r="AM26" s="77"/>
    </row>
    <row r="27" spans="2:38" ht="12" customHeight="1"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9"/>
    </row>
    <row r="28" spans="2:38" ht="18" customHeight="1">
      <c r="B28" s="27"/>
      <c r="C28" s="490" t="s">
        <v>126</v>
      </c>
      <c r="D28" s="490"/>
      <c r="E28" s="490"/>
      <c r="F28" s="490"/>
      <c r="G28" s="490"/>
      <c r="H28" s="490"/>
      <c r="I28" s="490"/>
      <c r="J28" s="490"/>
      <c r="K28" s="490"/>
      <c r="L28" s="435" t="s">
        <v>127</v>
      </c>
      <c r="M28" s="436"/>
      <c r="N28" s="436"/>
      <c r="O28" s="436"/>
      <c r="P28" s="436"/>
      <c r="Q28" s="436"/>
      <c r="R28" s="436"/>
      <c r="S28" s="436"/>
      <c r="T28" s="436"/>
      <c r="U28" s="437"/>
      <c r="V28" s="435" t="s">
        <v>36</v>
      </c>
      <c r="W28" s="436"/>
      <c r="X28" s="436"/>
      <c r="Y28" s="436"/>
      <c r="Z28" s="436"/>
      <c r="AA28" s="437"/>
      <c r="AB28" s="12"/>
      <c r="AC28" s="417" t="s">
        <v>122</v>
      </c>
      <c r="AD28" s="418"/>
      <c r="AE28" s="418"/>
      <c r="AF28" s="418"/>
      <c r="AG28" s="418"/>
      <c r="AH28" s="418"/>
      <c r="AI28" s="418"/>
      <c r="AJ28" s="418"/>
      <c r="AK28" s="419"/>
      <c r="AL28" s="29"/>
    </row>
    <row r="29" spans="2:38" ht="12" customHeight="1">
      <c r="B29" s="27"/>
      <c r="C29" s="491" t="s">
        <v>179</v>
      </c>
      <c r="D29" s="491"/>
      <c r="E29" s="491"/>
      <c r="F29" s="491"/>
      <c r="G29" s="491"/>
      <c r="H29" s="491"/>
      <c r="I29" s="491"/>
      <c r="J29" s="491"/>
      <c r="K29" s="491"/>
      <c r="L29" s="492" t="s">
        <v>59</v>
      </c>
      <c r="M29" s="493"/>
      <c r="N29" s="493"/>
      <c r="O29" s="493"/>
      <c r="P29" s="493"/>
      <c r="Q29" s="493"/>
      <c r="R29" s="493"/>
      <c r="S29" s="493"/>
      <c r="T29" s="493"/>
      <c r="U29" s="494"/>
      <c r="V29" s="447" t="s">
        <v>125</v>
      </c>
      <c r="W29" s="448"/>
      <c r="X29" s="448"/>
      <c r="Y29" s="448"/>
      <c r="Z29" s="448"/>
      <c r="AA29" s="449"/>
      <c r="AB29" s="12"/>
      <c r="AC29" s="428" t="s">
        <v>123</v>
      </c>
      <c r="AD29" s="429"/>
      <c r="AE29" s="429"/>
      <c r="AF29" s="429"/>
      <c r="AG29" s="429"/>
      <c r="AH29" s="429"/>
      <c r="AI29" s="429"/>
      <c r="AJ29" s="429"/>
      <c r="AK29" s="430"/>
      <c r="AL29" s="29"/>
    </row>
    <row r="30" spans="2:38" ht="12" customHeight="1">
      <c r="B30" s="27"/>
      <c r="C30" s="491"/>
      <c r="D30" s="491"/>
      <c r="E30" s="491"/>
      <c r="F30" s="491"/>
      <c r="G30" s="491"/>
      <c r="H30" s="491"/>
      <c r="I30" s="491"/>
      <c r="J30" s="491"/>
      <c r="K30" s="491"/>
      <c r="L30" s="495"/>
      <c r="M30" s="496"/>
      <c r="N30" s="496"/>
      <c r="O30" s="496"/>
      <c r="P30" s="496"/>
      <c r="Q30" s="496"/>
      <c r="R30" s="496"/>
      <c r="S30" s="496"/>
      <c r="T30" s="496"/>
      <c r="U30" s="497"/>
      <c r="V30" s="450"/>
      <c r="W30" s="451"/>
      <c r="X30" s="451"/>
      <c r="Y30" s="451"/>
      <c r="Z30" s="451"/>
      <c r="AA30" s="452"/>
      <c r="AB30" s="12"/>
      <c r="AC30" s="431"/>
      <c r="AD30" s="432"/>
      <c r="AE30" s="432"/>
      <c r="AF30" s="432"/>
      <c r="AG30" s="432"/>
      <c r="AH30" s="432"/>
      <c r="AI30" s="432"/>
      <c r="AJ30" s="432"/>
      <c r="AK30" s="433"/>
      <c r="AL30" s="29"/>
    </row>
    <row r="31" spans="2:38" ht="12" customHeight="1">
      <c r="B31" s="27"/>
      <c r="C31" s="491"/>
      <c r="D31" s="491"/>
      <c r="E31" s="491"/>
      <c r="F31" s="491"/>
      <c r="G31" s="491"/>
      <c r="H31" s="491"/>
      <c r="I31" s="491"/>
      <c r="J31" s="491"/>
      <c r="K31" s="491"/>
      <c r="L31" s="495"/>
      <c r="M31" s="496"/>
      <c r="N31" s="496"/>
      <c r="O31" s="496"/>
      <c r="P31" s="496"/>
      <c r="Q31" s="496"/>
      <c r="R31" s="496"/>
      <c r="S31" s="496"/>
      <c r="T31" s="496"/>
      <c r="U31" s="497"/>
      <c r="V31" s="450"/>
      <c r="W31" s="451"/>
      <c r="X31" s="451"/>
      <c r="Y31" s="451"/>
      <c r="Z31" s="451"/>
      <c r="AA31" s="452"/>
      <c r="AB31" s="12"/>
      <c r="AC31" s="490" t="s">
        <v>124</v>
      </c>
      <c r="AD31" s="490"/>
      <c r="AE31" s="490"/>
      <c r="AF31" s="490"/>
      <c r="AG31" s="490"/>
      <c r="AH31" s="490"/>
      <c r="AI31" s="490"/>
      <c r="AJ31" s="490"/>
      <c r="AK31" s="490"/>
      <c r="AL31" s="29"/>
    </row>
    <row r="32" spans="2:38" ht="12" customHeight="1">
      <c r="B32" s="27"/>
      <c r="C32" s="491"/>
      <c r="D32" s="491"/>
      <c r="E32" s="491"/>
      <c r="F32" s="491"/>
      <c r="G32" s="491"/>
      <c r="H32" s="491"/>
      <c r="I32" s="491"/>
      <c r="J32" s="491"/>
      <c r="K32" s="491"/>
      <c r="L32" s="495"/>
      <c r="M32" s="496"/>
      <c r="N32" s="496"/>
      <c r="O32" s="496"/>
      <c r="P32" s="496"/>
      <c r="Q32" s="496"/>
      <c r="R32" s="496"/>
      <c r="S32" s="496"/>
      <c r="T32" s="496"/>
      <c r="U32" s="497"/>
      <c r="V32" s="450"/>
      <c r="W32" s="451"/>
      <c r="X32" s="451"/>
      <c r="Y32" s="451"/>
      <c r="Z32" s="451"/>
      <c r="AA32" s="452"/>
      <c r="AB32" s="12"/>
      <c r="AC32" s="19"/>
      <c r="AD32" s="19"/>
      <c r="AE32" s="19"/>
      <c r="AF32" s="19"/>
      <c r="AG32" s="19"/>
      <c r="AH32" s="19"/>
      <c r="AI32" s="19"/>
      <c r="AJ32" s="19"/>
      <c r="AK32" s="19"/>
      <c r="AL32" s="29"/>
    </row>
    <row r="33" spans="2:38" ht="12" customHeight="1">
      <c r="B33" s="27"/>
      <c r="C33" s="491"/>
      <c r="D33" s="491"/>
      <c r="E33" s="491"/>
      <c r="F33" s="491"/>
      <c r="G33" s="491"/>
      <c r="H33" s="491"/>
      <c r="I33" s="491"/>
      <c r="J33" s="491"/>
      <c r="K33" s="491"/>
      <c r="L33" s="498"/>
      <c r="M33" s="499"/>
      <c r="N33" s="499"/>
      <c r="O33" s="499"/>
      <c r="P33" s="499"/>
      <c r="Q33" s="499"/>
      <c r="R33" s="499"/>
      <c r="S33" s="499"/>
      <c r="T33" s="499"/>
      <c r="U33" s="500"/>
      <c r="V33" s="453"/>
      <c r="W33" s="454"/>
      <c r="X33" s="454"/>
      <c r="Y33" s="454"/>
      <c r="Z33" s="454"/>
      <c r="AA33" s="455"/>
      <c r="AB33" s="12"/>
      <c r="AC33" s="19"/>
      <c r="AD33" s="19"/>
      <c r="AE33" s="19"/>
      <c r="AF33" s="19"/>
      <c r="AG33" s="19"/>
      <c r="AH33" s="19"/>
      <c r="AI33" s="19"/>
      <c r="AJ33" s="19"/>
      <c r="AK33" s="19"/>
      <c r="AL33" s="29"/>
    </row>
    <row r="34" spans="2:38" ht="12" customHeight="1">
      <c r="B34" s="27"/>
      <c r="C34" s="12"/>
      <c r="D34" s="6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  <c r="X34" s="11"/>
      <c r="Y34" s="11"/>
      <c r="Z34" s="11"/>
      <c r="AA34" s="11"/>
      <c r="AB34" s="12"/>
      <c r="AC34" s="11"/>
      <c r="AD34" s="11"/>
      <c r="AE34" s="11"/>
      <c r="AF34" s="11"/>
      <c r="AG34" s="11"/>
      <c r="AH34" s="11"/>
      <c r="AI34" s="11"/>
      <c r="AJ34" s="11"/>
      <c r="AK34" s="11"/>
      <c r="AL34" s="29"/>
    </row>
    <row r="35" spans="2:38" ht="12" customHeight="1">
      <c r="B35" s="27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29"/>
    </row>
    <row r="36" spans="2:38" ht="12" customHeight="1">
      <c r="B36" s="27"/>
      <c r="C36" s="71" t="s">
        <v>103</v>
      </c>
      <c r="D36" s="59"/>
      <c r="E36" s="59"/>
      <c r="F36" s="59"/>
      <c r="G36" s="59"/>
      <c r="H36" s="59"/>
      <c r="I36" s="59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187"/>
      <c r="AL36" s="29"/>
    </row>
    <row r="37" spans="2:38" ht="12" customHeight="1">
      <c r="B37" s="27"/>
      <c r="C37" s="466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102"/>
      <c r="AL37" s="29"/>
    </row>
    <row r="38" spans="2:38" ht="12" customHeight="1">
      <c r="B38" s="27"/>
      <c r="C38" s="71" t="s">
        <v>37</v>
      </c>
      <c r="D38" s="59"/>
      <c r="E38" s="59"/>
      <c r="F38" s="59"/>
      <c r="G38" s="59"/>
      <c r="H38" s="59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72"/>
      <c r="AL38" s="29"/>
    </row>
    <row r="39" spans="2:38" ht="12" customHeight="1">
      <c r="B39" s="27"/>
      <c r="C39" s="71" t="s">
        <v>83</v>
      </c>
      <c r="D39" s="59"/>
      <c r="E39" s="59"/>
      <c r="F39" s="59"/>
      <c r="G39" s="59"/>
      <c r="H39" s="59"/>
      <c r="I39" s="141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72"/>
      <c r="AL39" s="29"/>
    </row>
    <row r="40" spans="2:38" ht="12" customHeight="1">
      <c r="B40" s="27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5"/>
      <c r="AL40" s="29"/>
    </row>
    <row r="41" spans="2:38" ht="12" customHeight="1">
      <c r="B41" s="27"/>
      <c r="C41" s="471" t="s">
        <v>74</v>
      </c>
      <c r="D41" s="471"/>
      <c r="E41" s="471"/>
      <c r="F41" s="471"/>
      <c r="G41" s="471"/>
      <c r="H41" s="471"/>
      <c r="I41" s="471"/>
      <c r="J41" s="472" t="s">
        <v>75</v>
      </c>
      <c r="K41" s="473"/>
      <c r="L41" s="473"/>
      <c r="M41" s="473"/>
      <c r="N41" s="473"/>
      <c r="O41" s="473"/>
      <c r="P41" s="473"/>
      <c r="Q41" s="474"/>
      <c r="R41" s="470" t="s">
        <v>88</v>
      </c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83" t="s">
        <v>180</v>
      </c>
      <c r="AH41" s="483"/>
      <c r="AI41" s="483"/>
      <c r="AJ41" s="483"/>
      <c r="AK41" s="483"/>
      <c r="AL41" s="29"/>
    </row>
    <row r="42" spans="2:38" ht="12" customHeight="1">
      <c r="B42" s="27"/>
      <c r="C42" s="471"/>
      <c r="D42" s="471"/>
      <c r="E42" s="471"/>
      <c r="F42" s="471"/>
      <c r="G42" s="471"/>
      <c r="H42" s="471"/>
      <c r="I42" s="471"/>
      <c r="J42" s="475"/>
      <c r="K42" s="476"/>
      <c r="L42" s="476"/>
      <c r="M42" s="476"/>
      <c r="N42" s="476"/>
      <c r="O42" s="476"/>
      <c r="P42" s="476"/>
      <c r="Q42" s="477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83"/>
      <c r="AH42" s="483"/>
      <c r="AI42" s="483"/>
      <c r="AJ42" s="483"/>
      <c r="AK42" s="483"/>
      <c r="AL42" s="29"/>
    </row>
    <row r="43" spans="2:38" ht="12" customHeight="1">
      <c r="B43" s="27"/>
      <c r="C43" s="471"/>
      <c r="D43" s="471"/>
      <c r="E43" s="471"/>
      <c r="F43" s="471"/>
      <c r="G43" s="471"/>
      <c r="H43" s="471"/>
      <c r="I43" s="471"/>
      <c r="J43" s="478"/>
      <c r="K43" s="479"/>
      <c r="L43" s="479"/>
      <c r="M43" s="479"/>
      <c r="N43" s="479"/>
      <c r="O43" s="479"/>
      <c r="P43" s="479"/>
      <c r="Q43" s="480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83"/>
      <c r="AH43" s="483"/>
      <c r="AI43" s="483"/>
      <c r="AJ43" s="483"/>
      <c r="AK43" s="483"/>
      <c r="AL43" s="29"/>
    </row>
    <row r="44" spans="2:38" ht="9.75" customHeight="1">
      <c r="B44" s="27"/>
      <c r="C44" s="481">
        <v>1</v>
      </c>
      <c r="D44" s="481"/>
      <c r="E44" s="481"/>
      <c r="F44" s="481"/>
      <c r="G44" s="481"/>
      <c r="H44" s="481"/>
      <c r="I44" s="481"/>
      <c r="J44" s="482">
        <v>2</v>
      </c>
      <c r="K44" s="482"/>
      <c r="L44" s="482"/>
      <c r="M44" s="482"/>
      <c r="N44" s="482"/>
      <c r="O44" s="482"/>
      <c r="P44" s="482"/>
      <c r="Q44" s="482"/>
      <c r="R44" s="422">
        <v>3</v>
      </c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>
        <v>4</v>
      </c>
      <c r="AH44" s="422"/>
      <c r="AI44" s="422"/>
      <c r="AJ44" s="422"/>
      <c r="AK44" s="422"/>
      <c r="AL44" s="29"/>
    </row>
    <row r="45" spans="2:38" ht="12" customHeight="1">
      <c r="B45" s="27"/>
      <c r="C45" s="445"/>
      <c r="D45" s="445"/>
      <c r="E45" s="445"/>
      <c r="F45" s="445"/>
      <c r="G45" s="445"/>
      <c r="H45" s="445"/>
      <c r="I45" s="445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3"/>
      <c r="AH45" s="443"/>
      <c r="AI45" s="443"/>
      <c r="AJ45" s="443"/>
      <c r="AK45" s="443"/>
      <c r="AL45" s="29"/>
    </row>
    <row r="46" spans="2:38" ht="12" customHeight="1">
      <c r="B46" s="2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87"/>
      <c r="AE46" s="87"/>
      <c r="AF46" s="87"/>
      <c r="AG46" s="87"/>
      <c r="AH46" s="87"/>
      <c r="AI46" s="87"/>
      <c r="AJ46" s="87"/>
      <c r="AK46" s="87"/>
      <c r="AL46" s="29"/>
    </row>
    <row r="47" spans="2:38" ht="22.5" customHeight="1">
      <c r="B47" s="35"/>
      <c r="C47" s="254" t="s">
        <v>76</v>
      </c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36"/>
    </row>
    <row r="48" spans="2:38" ht="3.75" customHeight="1">
      <c r="B48" s="35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6"/>
    </row>
    <row r="49" spans="2:52" ht="9.75" customHeight="1">
      <c r="B49" s="3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377" t="s">
        <v>79</v>
      </c>
      <c r="AG49" s="377"/>
      <c r="AH49" s="377"/>
      <c r="AI49" s="377"/>
      <c r="AJ49" s="377"/>
      <c r="AK49" s="377"/>
      <c r="AL49" s="36"/>
      <c r="AY49" s="126"/>
      <c r="AZ49" s="157"/>
    </row>
    <row r="50" spans="2:52" ht="24" customHeight="1">
      <c r="B50" s="27"/>
      <c r="C50" s="413" t="s">
        <v>38</v>
      </c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0" t="s">
        <v>89</v>
      </c>
      <c r="AA50" s="411"/>
      <c r="AB50" s="412"/>
      <c r="AC50" s="407" t="s">
        <v>84</v>
      </c>
      <c r="AD50" s="408"/>
      <c r="AE50" s="408"/>
      <c r="AF50" s="408"/>
      <c r="AG50" s="408"/>
      <c r="AH50" s="408"/>
      <c r="AI50" s="408"/>
      <c r="AJ50" s="408"/>
      <c r="AK50" s="409"/>
      <c r="AL50" s="29"/>
      <c r="AN50" s="120" t="s">
        <v>60</v>
      </c>
      <c r="AO50" s="120" t="s">
        <v>61</v>
      </c>
      <c r="AP50" s="120" t="s">
        <v>62</v>
      </c>
      <c r="AQ50" s="120" t="s">
        <v>63</v>
      </c>
      <c r="AR50" s="120" t="s">
        <v>64</v>
      </c>
      <c r="AS50" s="120" t="s">
        <v>65</v>
      </c>
      <c r="AT50" s="120" t="s">
        <v>66</v>
      </c>
      <c r="AU50" s="120" t="s">
        <v>67</v>
      </c>
      <c r="AV50" s="120" t="s">
        <v>68</v>
      </c>
      <c r="AW50" s="120" t="s">
        <v>69</v>
      </c>
      <c r="AX50" s="120" t="s">
        <v>70</v>
      </c>
      <c r="AY50" s="124" t="s">
        <v>71</v>
      </c>
      <c r="AZ50" s="158"/>
    </row>
    <row r="51" spans="2:52" ht="9.75" customHeight="1">
      <c r="B51" s="27"/>
      <c r="C51" s="414" t="s">
        <v>40</v>
      </c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04" t="s">
        <v>41</v>
      </c>
      <c r="AA51" s="405"/>
      <c r="AB51" s="406"/>
      <c r="AC51" s="362">
        <v>1</v>
      </c>
      <c r="AD51" s="363"/>
      <c r="AE51" s="363"/>
      <c r="AF51" s="363"/>
      <c r="AG51" s="363"/>
      <c r="AH51" s="363"/>
      <c r="AI51" s="363"/>
      <c r="AJ51" s="363"/>
      <c r="AK51" s="364"/>
      <c r="AL51" s="29"/>
      <c r="AN51" s="112">
        <v>1</v>
      </c>
      <c r="AO51" s="112">
        <v>2</v>
      </c>
      <c r="AP51" s="112">
        <v>3</v>
      </c>
      <c r="AQ51" s="112">
        <v>4</v>
      </c>
      <c r="AR51" s="112">
        <v>5</v>
      </c>
      <c r="AS51" s="112">
        <v>6</v>
      </c>
      <c r="AT51" s="112">
        <v>7</v>
      </c>
      <c r="AU51" s="112">
        <v>8</v>
      </c>
      <c r="AV51" s="112">
        <v>9</v>
      </c>
      <c r="AW51" s="112">
        <v>10</v>
      </c>
      <c r="AX51" s="112">
        <v>11</v>
      </c>
      <c r="AY51" s="112">
        <v>12</v>
      </c>
      <c r="AZ51" s="159"/>
    </row>
    <row r="52" spans="2:52" ht="15" customHeight="1">
      <c r="B52" s="27"/>
      <c r="C52" s="368" t="s">
        <v>129</v>
      </c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1"/>
      <c r="Z52" s="441">
        <v>1</v>
      </c>
      <c r="AA52" s="441"/>
      <c r="AB52" s="441"/>
      <c r="AC52" s="439">
        <f>IF(инд=1,SUM(AN52:AP52)/3,IF(инд=2,SUM(AN52:AS52)/6,IF(инд=3,SUM(AN52:AV52)/9,IF(инд=4,SUM(AN52:AY52)/12,0))))</f>
        <v>0</v>
      </c>
      <c r="AD52" s="439"/>
      <c r="AE52" s="439"/>
      <c r="AF52" s="439"/>
      <c r="AG52" s="439"/>
      <c r="AH52" s="439"/>
      <c r="AI52" s="439"/>
      <c r="AJ52" s="439"/>
      <c r="AK52" s="439"/>
      <c r="AL52" s="29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59"/>
    </row>
    <row r="53" spans="2:52" ht="15" customHeight="1">
      <c r="B53" s="27"/>
      <c r="C53" s="353" t="s">
        <v>181</v>
      </c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5"/>
      <c r="Z53" s="440">
        <v>2</v>
      </c>
      <c r="AA53" s="440"/>
      <c r="AB53" s="440"/>
      <c r="AC53" s="281">
        <f>IF(инд=1,SUM(AN53:AP53)/3,IF(инд=2,SUM(AN53:AS53)/6,IF(инд=3,SUM(AN53:AV53)/9,IF(инд=4,SUM(AN53:AY53)/12,0))))</f>
        <v>0</v>
      </c>
      <c r="AD53" s="281"/>
      <c r="AE53" s="281"/>
      <c r="AF53" s="281"/>
      <c r="AG53" s="281"/>
      <c r="AH53" s="281"/>
      <c r="AI53" s="281"/>
      <c r="AJ53" s="281"/>
      <c r="AK53" s="281"/>
      <c r="AL53" s="29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59"/>
    </row>
    <row r="54" spans="2:52" ht="15" customHeight="1">
      <c r="B54" s="27"/>
      <c r="C54" s="348" t="s">
        <v>130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50"/>
      <c r="Z54" s="416" t="s">
        <v>128</v>
      </c>
      <c r="AA54" s="416"/>
      <c r="AB54" s="416"/>
      <c r="AC54" s="268">
        <f>IF(инд=1,SUM(AN54:AP54)/3,IF(инд=2,SUM(AN54:AS54)/6,IF(инд=3,SUM(AN54:AV54)/9,IF(инд=4,SUM(AN54:AY54)/12,0))))</f>
        <v>0</v>
      </c>
      <c r="AD54" s="268"/>
      <c r="AE54" s="268"/>
      <c r="AF54" s="268"/>
      <c r="AG54" s="268"/>
      <c r="AH54" s="268"/>
      <c r="AI54" s="268"/>
      <c r="AJ54" s="268"/>
      <c r="AK54" s="268"/>
      <c r="AL54" s="29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59"/>
    </row>
    <row r="55" spans="2:52" ht="12" customHeight="1">
      <c r="B55" s="27"/>
      <c r="C55" s="76"/>
      <c r="D55" s="76"/>
      <c r="E55" s="76"/>
      <c r="F55" s="76"/>
      <c r="G55" s="76"/>
      <c r="H55" s="7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9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57"/>
    </row>
    <row r="56" spans="2:52" ht="17.25" customHeight="1">
      <c r="B56" s="27"/>
      <c r="C56" s="415" t="s">
        <v>182</v>
      </c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29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57"/>
    </row>
    <row r="57" spans="2:52" ht="12" customHeight="1"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9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157"/>
    </row>
    <row r="58" spans="2:77" s="4" customFormat="1" ht="12" customHeight="1">
      <c r="B58" s="37"/>
      <c r="C58" s="254" t="s">
        <v>42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38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160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</row>
    <row r="59" spans="2:77" s="4" customFormat="1" ht="12" customHeight="1">
      <c r="B59" s="37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38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25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</row>
    <row r="60" spans="2:77" s="4" customFormat="1" ht="5.25" customHeight="1">
      <c r="B60" s="3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38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25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</row>
    <row r="61" spans="2:77" s="4" customFormat="1" ht="9.75" customHeight="1">
      <c r="B61" s="3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77" t="s">
        <v>90</v>
      </c>
      <c r="AG61" s="377"/>
      <c r="AH61" s="377"/>
      <c r="AI61" s="377"/>
      <c r="AJ61" s="377"/>
      <c r="AK61" s="377"/>
      <c r="AL61" s="38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</row>
    <row r="62" spans="2:77" s="4" customFormat="1" ht="30.75" customHeight="1">
      <c r="B62" s="39"/>
      <c r="C62" s="407" t="s">
        <v>38</v>
      </c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9"/>
      <c r="Q62" s="410" t="s">
        <v>89</v>
      </c>
      <c r="R62" s="411"/>
      <c r="S62" s="412"/>
      <c r="T62" s="407" t="s">
        <v>84</v>
      </c>
      <c r="U62" s="408"/>
      <c r="V62" s="408"/>
      <c r="W62" s="408"/>
      <c r="X62" s="408"/>
      <c r="Y62" s="408"/>
      <c r="Z62" s="408"/>
      <c r="AA62" s="408"/>
      <c r="AB62" s="409"/>
      <c r="AC62" s="407" t="s">
        <v>39</v>
      </c>
      <c r="AD62" s="408"/>
      <c r="AE62" s="408"/>
      <c r="AF62" s="408"/>
      <c r="AG62" s="408"/>
      <c r="AH62" s="408"/>
      <c r="AI62" s="408"/>
      <c r="AJ62" s="408"/>
      <c r="AK62" s="409"/>
      <c r="AL62" s="40"/>
      <c r="AN62" s="120" t="s">
        <v>60</v>
      </c>
      <c r="AO62" s="120" t="s">
        <v>61</v>
      </c>
      <c r="AP62" s="120" t="s">
        <v>62</v>
      </c>
      <c r="AQ62" s="120" t="s">
        <v>63</v>
      </c>
      <c r="AR62" s="120" t="s">
        <v>64</v>
      </c>
      <c r="AS62" s="120" t="s">
        <v>65</v>
      </c>
      <c r="AT62" s="120" t="s">
        <v>66</v>
      </c>
      <c r="AU62" s="120" t="s">
        <v>67</v>
      </c>
      <c r="AV62" s="120" t="s">
        <v>68</v>
      </c>
      <c r="AW62" s="120" t="s">
        <v>69</v>
      </c>
      <c r="AX62" s="120" t="s">
        <v>70</v>
      </c>
      <c r="AY62" s="120" t="s">
        <v>71</v>
      </c>
      <c r="AZ62" s="161"/>
      <c r="BA62" s="162">
        <f>SUM(AN64:AS64)</f>
        <v>0</v>
      </c>
      <c r="BB62" s="162">
        <f>SUM(AN64:AV64)</f>
        <v>0</v>
      </c>
      <c r="BC62" s="162">
        <f>SUM(AN64:AY64)</f>
        <v>0</v>
      </c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</row>
    <row r="63" spans="2:77" s="5" customFormat="1" ht="9.75" customHeight="1">
      <c r="B63" s="41"/>
      <c r="C63" s="401" t="s">
        <v>40</v>
      </c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3"/>
      <c r="Q63" s="404" t="s">
        <v>41</v>
      </c>
      <c r="R63" s="405"/>
      <c r="S63" s="406"/>
      <c r="T63" s="362">
        <v>1</v>
      </c>
      <c r="U63" s="363"/>
      <c r="V63" s="363"/>
      <c r="W63" s="363"/>
      <c r="X63" s="363"/>
      <c r="Y63" s="363"/>
      <c r="Z63" s="363"/>
      <c r="AA63" s="363"/>
      <c r="AB63" s="364"/>
      <c r="AC63" s="362">
        <v>2</v>
      </c>
      <c r="AD63" s="363"/>
      <c r="AE63" s="363"/>
      <c r="AF63" s="363"/>
      <c r="AG63" s="363"/>
      <c r="AH63" s="363"/>
      <c r="AI63" s="363"/>
      <c r="AJ63" s="363"/>
      <c r="AK63" s="364"/>
      <c r="AL63" s="42"/>
      <c r="AN63" s="112">
        <v>1</v>
      </c>
      <c r="AO63" s="112">
        <v>2</v>
      </c>
      <c r="AP63" s="112">
        <v>3</v>
      </c>
      <c r="AQ63" s="112">
        <v>4</v>
      </c>
      <c r="AR63" s="112">
        <v>5</v>
      </c>
      <c r="AS63" s="112">
        <v>6</v>
      </c>
      <c r="AT63" s="112">
        <v>7</v>
      </c>
      <c r="AU63" s="112">
        <v>8</v>
      </c>
      <c r="AV63" s="112">
        <v>9</v>
      </c>
      <c r="AW63" s="112">
        <v>10</v>
      </c>
      <c r="AX63" s="112">
        <v>11</v>
      </c>
      <c r="AY63" s="112">
        <v>12</v>
      </c>
      <c r="AZ63" s="125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</row>
    <row r="64" spans="2:77" s="5" customFormat="1" ht="36" customHeight="1">
      <c r="B64" s="41"/>
      <c r="C64" s="310" t="s">
        <v>212</v>
      </c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99">
        <v>4</v>
      </c>
      <c r="R64" s="399"/>
      <c r="S64" s="399"/>
      <c r="T64" s="400">
        <f>IF(инд=1,SUM(AN64:AP64),IF(инд=2,SUM(AN64:AS64),IF(инд=3,SUM(AN64:AV64),IF(инд=4,SUM(AN64:AY64),0))))</f>
        <v>0</v>
      </c>
      <c r="U64" s="400"/>
      <c r="V64" s="400"/>
      <c r="W64" s="400"/>
      <c r="X64" s="400"/>
      <c r="Y64" s="400"/>
      <c r="Z64" s="400"/>
      <c r="AA64" s="400"/>
      <c r="AB64" s="400"/>
      <c r="AC64" s="400">
        <f>IF(инд=1,SUM(AN64:AP64),IF(инд=2,SUM(AQ64:AS64),IF(инд=3,SUM(AT64:AV64),IF(инд=4,SUM(AW64:AY64),0))))</f>
        <v>0</v>
      </c>
      <c r="AD64" s="400"/>
      <c r="AE64" s="400"/>
      <c r="AF64" s="400"/>
      <c r="AG64" s="400"/>
      <c r="AH64" s="400"/>
      <c r="AI64" s="400"/>
      <c r="AJ64" s="400"/>
      <c r="AK64" s="400"/>
      <c r="AL64" s="42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64">
        <f>SUM(AN64:AY64)</f>
        <v>0</v>
      </c>
      <c r="BA64" s="165">
        <f>SUM(AQ64:AS64)</f>
        <v>0</v>
      </c>
      <c r="BB64" s="165">
        <f>SUM(AT64:AV64)</f>
        <v>0</v>
      </c>
      <c r="BC64" s="165">
        <f>SUM(AW64:AY64)</f>
        <v>0</v>
      </c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</row>
    <row r="65" spans="2:77" s="5" customFormat="1" ht="12" customHeight="1">
      <c r="B65" s="41"/>
      <c r="C65" s="242" t="s">
        <v>131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7">
        <v>5</v>
      </c>
      <c r="R65" s="247"/>
      <c r="S65" s="247"/>
      <c r="T65" s="249">
        <f>IF(AO23=1,SUM(AN65:AP66),IF(AO23=2,SUM(AN65:AS66),IF(AO23=3,SUM(AN65:AV66),SUM(AN65:AY66))))</f>
        <v>0</v>
      </c>
      <c r="U65" s="249"/>
      <c r="V65" s="249"/>
      <c r="W65" s="249"/>
      <c r="X65" s="249"/>
      <c r="Y65" s="249"/>
      <c r="Z65" s="249"/>
      <c r="AA65" s="249"/>
      <c r="AB65" s="249"/>
      <c r="AC65" s="249">
        <f>IF(AO23=1,SUM(AN65:AP66),IF(AO23=2,SUM(AQ65:AS66),IF(AO23=3,SUM(AT65:AV66),SUM(AW65:AY66))))</f>
        <v>0</v>
      </c>
      <c r="AD65" s="249"/>
      <c r="AE65" s="249"/>
      <c r="AF65" s="249"/>
      <c r="AG65" s="249"/>
      <c r="AH65" s="249"/>
      <c r="AI65" s="249"/>
      <c r="AJ65" s="249"/>
      <c r="AK65" s="249"/>
      <c r="AL65" s="42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161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</row>
    <row r="66" spans="2:77" s="5" customFormat="1" ht="12" customHeight="1">
      <c r="B66" s="41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8"/>
      <c r="R66" s="248"/>
      <c r="S66" s="248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42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161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</row>
    <row r="67" spans="2:77" s="5" customFormat="1" ht="12" customHeight="1">
      <c r="B67" s="4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42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57"/>
      <c r="BA67" s="166"/>
      <c r="BB67" s="166"/>
      <c r="BC67" s="166"/>
      <c r="BD67" s="166"/>
      <c r="BE67" s="166"/>
      <c r="BF67" s="166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</row>
    <row r="68" spans="2:77" s="5" customFormat="1" ht="11.25" customHeight="1">
      <c r="B68" s="35"/>
      <c r="C68" s="254" t="s">
        <v>104</v>
      </c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36"/>
      <c r="AN68" s="155">
        <v>0.35</v>
      </c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67"/>
      <c r="BA68" s="166"/>
      <c r="BB68" s="166"/>
      <c r="BC68" s="166"/>
      <c r="BD68" s="166"/>
      <c r="BE68" s="166"/>
      <c r="BF68" s="166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</row>
    <row r="69" spans="2:77" s="5" customFormat="1" ht="12" customHeight="1">
      <c r="B69" s="35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36"/>
      <c r="AN69" s="155">
        <v>0.31</v>
      </c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67"/>
      <c r="BA69" s="166"/>
      <c r="BB69" s="166"/>
      <c r="BC69" s="166"/>
      <c r="BD69" s="166"/>
      <c r="BE69" s="166"/>
      <c r="BF69" s="166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</row>
    <row r="70" spans="2:77" s="5" customFormat="1" ht="7.5" customHeight="1">
      <c r="B70" s="3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377" t="s">
        <v>90</v>
      </c>
      <c r="AG70" s="377"/>
      <c r="AH70" s="377"/>
      <c r="AI70" s="377"/>
      <c r="AJ70" s="377"/>
      <c r="AK70" s="377"/>
      <c r="AL70" s="36"/>
      <c r="AN70" s="156">
        <v>0.12</v>
      </c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67"/>
      <c r="BA70" s="166"/>
      <c r="BB70" s="166"/>
      <c r="BC70" s="166"/>
      <c r="BD70" s="166"/>
      <c r="BE70" s="166"/>
      <c r="BF70" s="166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</row>
    <row r="71" spans="2:77" s="5" customFormat="1" ht="14.25" customHeight="1">
      <c r="B71" s="41"/>
      <c r="C71" s="378" t="s">
        <v>38</v>
      </c>
      <c r="D71" s="379"/>
      <c r="E71" s="379"/>
      <c r="F71" s="379"/>
      <c r="G71" s="379"/>
      <c r="H71" s="379"/>
      <c r="I71" s="379"/>
      <c r="J71" s="379"/>
      <c r="K71" s="379"/>
      <c r="L71" s="379"/>
      <c r="M71" s="380"/>
      <c r="N71" s="378" t="s">
        <v>89</v>
      </c>
      <c r="O71" s="380"/>
      <c r="P71" s="384" t="s">
        <v>84</v>
      </c>
      <c r="Q71" s="385"/>
      <c r="R71" s="385"/>
      <c r="S71" s="385"/>
      <c r="T71" s="386"/>
      <c r="U71" s="384" t="s">
        <v>183</v>
      </c>
      <c r="V71" s="385"/>
      <c r="W71" s="385"/>
      <c r="X71" s="385"/>
      <c r="Y71" s="386"/>
      <c r="Z71" s="390" t="s">
        <v>43</v>
      </c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2"/>
      <c r="AL71" s="42"/>
      <c r="AN71" s="270" t="s">
        <v>72</v>
      </c>
      <c r="AO71" s="271"/>
      <c r="AP71" s="272"/>
      <c r="AQ71" s="270" t="s">
        <v>73</v>
      </c>
      <c r="AR71" s="271"/>
      <c r="AS71" s="272"/>
      <c r="AT71" s="270" t="s">
        <v>17</v>
      </c>
      <c r="AU71" s="271"/>
      <c r="AV71" s="272"/>
      <c r="AW71" s="270" t="s">
        <v>18</v>
      </c>
      <c r="AX71" s="271"/>
      <c r="AY71" s="272"/>
      <c r="AZ71" s="159"/>
      <c r="BA71" s="166"/>
      <c r="BB71" s="166"/>
      <c r="BC71" s="166"/>
      <c r="BD71" s="166"/>
      <c r="BE71" s="166"/>
      <c r="BF71" s="166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</row>
    <row r="72" spans="2:58" ht="14.25" customHeight="1">
      <c r="B72" s="27"/>
      <c r="C72" s="381"/>
      <c r="D72" s="382"/>
      <c r="E72" s="382"/>
      <c r="F72" s="382"/>
      <c r="G72" s="382"/>
      <c r="H72" s="382"/>
      <c r="I72" s="382"/>
      <c r="J72" s="382"/>
      <c r="K72" s="382"/>
      <c r="L72" s="382"/>
      <c r="M72" s="383"/>
      <c r="N72" s="381"/>
      <c r="O72" s="383"/>
      <c r="P72" s="387"/>
      <c r="Q72" s="388"/>
      <c r="R72" s="388"/>
      <c r="S72" s="388"/>
      <c r="T72" s="389"/>
      <c r="U72" s="387"/>
      <c r="V72" s="388"/>
      <c r="W72" s="388"/>
      <c r="X72" s="388"/>
      <c r="Y72" s="389"/>
      <c r="Z72" s="393" t="str">
        <f>INDEX(G157:G160,инд)</f>
        <v>апрель</v>
      </c>
      <c r="AA72" s="394"/>
      <c r="AB72" s="394"/>
      <c r="AC72" s="395"/>
      <c r="AD72" s="396" t="str">
        <f>INDEX(E157:E160,инд)</f>
        <v>май</v>
      </c>
      <c r="AE72" s="397"/>
      <c r="AF72" s="397"/>
      <c r="AG72" s="398"/>
      <c r="AH72" s="393" t="str">
        <f>INDEX(C157:C160,инд)</f>
        <v>июнь</v>
      </c>
      <c r="AI72" s="394"/>
      <c r="AJ72" s="394"/>
      <c r="AK72" s="395"/>
      <c r="AL72" s="29"/>
      <c r="AN72" s="120" t="s">
        <v>60</v>
      </c>
      <c r="AO72" s="120" t="s">
        <v>61</v>
      </c>
      <c r="AP72" s="120" t="s">
        <v>62</v>
      </c>
      <c r="AQ72" s="120" t="s">
        <v>63</v>
      </c>
      <c r="AR72" s="120" t="s">
        <v>64</v>
      </c>
      <c r="AS72" s="120" t="s">
        <v>65</v>
      </c>
      <c r="AT72" s="120" t="s">
        <v>66</v>
      </c>
      <c r="AU72" s="120" t="s">
        <v>67</v>
      </c>
      <c r="AV72" s="120" t="s">
        <v>68</v>
      </c>
      <c r="AW72" s="120" t="s">
        <v>69</v>
      </c>
      <c r="AX72" s="120" t="s">
        <v>70</v>
      </c>
      <c r="AY72" s="120" t="s">
        <v>71</v>
      </c>
      <c r="AZ72" s="159"/>
      <c r="BA72" s="168"/>
      <c r="BB72" s="168"/>
      <c r="BC72" s="168"/>
      <c r="BD72" s="168"/>
      <c r="BE72" s="168"/>
      <c r="BF72" s="168"/>
    </row>
    <row r="73" spans="2:58" ht="9.75" customHeight="1">
      <c r="B73" s="27"/>
      <c r="C73" s="374" t="s">
        <v>40</v>
      </c>
      <c r="D73" s="375"/>
      <c r="E73" s="375"/>
      <c r="F73" s="375"/>
      <c r="G73" s="375"/>
      <c r="H73" s="375"/>
      <c r="I73" s="375"/>
      <c r="J73" s="375"/>
      <c r="K73" s="375"/>
      <c r="L73" s="375"/>
      <c r="M73" s="376"/>
      <c r="N73" s="365" t="s">
        <v>41</v>
      </c>
      <c r="O73" s="367"/>
      <c r="P73" s="365">
        <v>1</v>
      </c>
      <c r="Q73" s="366"/>
      <c r="R73" s="366"/>
      <c r="S73" s="366"/>
      <c r="T73" s="367"/>
      <c r="U73" s="362">
        <v>2</v>
      </c>
      <c r="V73" s="363"/>
      <c r="W73" s="363"/>
      <c r="X73" s="363"/>
      <c r="Y73" s="364"/>
      <c r="Z73" s="362">
        <v>3</v>
      </c>
      <c r="AA73" s="363"/>
      <c r="AB73" s="363"/>
      <c r="AC73" s="364"/>
      <c r="AD73" s="362">
        <v>4</v>
      </c>
      <c r="AE73" s="363"/>
      <c r="AF73" s="363"/>
      <c r="AG73" s="364"/>
      <c r="AH73" s="362">
        <v>5</v>
      </c>
      <c r="AI73" s="363"/>
      <c r="AJ73" s="363"/>
      <c r="AK73" s="364"/>
      <c r="AL73" s="29"/>
      <c r="AN73" s="116">
        <v>1</v>
      </c>
      <c r="AO73" s="116">
        <v>2</v>
      </c>
      <c r="AP73" s="116">
        <v>3</v>
      </c>
      <c r="AQ73" s="116">
        <v>4</v>
      </c>
      <c r="AR73" s="116">
        <v>5</v>
      </c>
      <c r="AS73" s="116">
        <v>6</v>
      </c>
      <c r="AT73" s="116">
        <v>7</v>
      </c>
      <c r="AU73" s="116">
        <v>8</v>
      </c>
      <c r="AV73" s="116">
        <v>9</v>
      </c>
      <c r="AW73" s="116">
        <v>10</v>
      </c>
      <c r="AX73" s="116">
        <v>11</v>
      </c>
      <c r="AY73" s="116">
        <v>12</v>
      </c>
      <c r="AZ73" s="159"/>
      <c r="BA73" s="168"/>
      <c r="BB73" s="168"/>
      <c r="BC73" s="168"/>
      <c r="BD73" s="168"/>
      <c r="BE73" s="168"/>
      <c r="BF73" s="168"/>
    </row>
    <row r="74" spans="2:58" ht="43.5" customHeight="1">
      <c r="B74" s="27"/>
      <c r="C74" s="368" t="s">
        <v>172</v>
      </c>
      <c r="D74" s="369"/>
      <c r="E74" s="369"/>
      <c r="F74" s="369"/>
      <c r="G74" s="369"/>
      <c r="H74" s="369"/>
      <c r="I74" s="369"/>
      <c r="J74" s="369"/>
      <c r="K74" s="369"/>
      <c r="L74" s="369"/>
      <c r="M74" s="370"/>
      <c r="N74" s="371" t="s">
        <v>134</v>
      </c>
      <c r="O74" s="371"/>
      <c r="P74" s="372"/>
      <c r="Q74" s="372"/>
      <c r="R74" s="372"/>
      <c r="S74" s="372"/>
      <c r="T74" s="372"/>
      <c r="U74" s="373" t="s">
        <v>33</v>
      </c>
      <c r="V74" s="373"/>
      <c r="W74" s="373"/>
      <c r="X74" s="373"/>
      <c r="Y74" s="373"/>
      <c r="Z74" s="373" t="s">
        <v>33</v>
      </c>
      <c r="AA74" s="373"/>
      <c r="AB74" s="373"/>
      <c r="AC74" s="373"/>
      <c r="AD74" s="373" t="s">
        <v>33</v>
      </c>
      <c r="AE74" s="373"/>
      <c r="AF74" s="373"/>
      <c r="AG74" s="373"/>
      <c r="AH74" s="373" t="s">
        <v>33</v>
      </c>
      <c r="AI74" s="373"/>
      <c r="AJ74" s="373"/>
      <c r="AK74" s="373"/>
      <c r="AL74" s="29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69"/>
      <c r="BA74" s="170"/>
      <c r="BB74" s="170"/>
      <c r="BC74" s="170"/>
      <c r="BD74" s="170"/>
      <c r="BE74" s="170"/>
      <c r="BF74" s="170"/>
    </row>
    <row r="75" spans="2:77" s="3" customFormat="1" ht="8.25" customHeight="1">
      <c r="B75" s="30"/>
      <c r="C75" s="255" t="s">
        <v>85</v>
      </c>
      <c r="D75" s="256"/>
      <c r="E75" s="256"/>
      <c r="F75" s="256"/>
      <c r="G75" s="256"/>
      <c r="H75" s="256"/>
      <c r="I75" s="256"/>
      <c r="J75" s="256"/>
      <c r="K75" s="256"/>
      <c r="L75" s="256"/>
      <c r="M75" s="257"/>
      <c r="N75" s="226" t="s">
        <v>135</v>
      </c>
      <c r="O75" s="227"/>
      <c r="P75" s="230"/>
      <c r="Q75" s="231"/>
      <c r="R75" s="231"/>
      <c r="S75" s="231"/>
      <c r="T75" s="232"/>
      <c r="U75" s="236" t="s">
        <v>33</v>
      </c>
      <c r="V75" s="237"/>
      <c r="W75" s="237"/>
      <c r="X75" s="237"/>
      <c r="Y75" s="238"/>
      <c r="Z75" s="236" t="s">
        <v>33</v>
      </c>
      <c r="AA75" s="237"/>
      <c r="AB75" s="237"/>
      <c r="AC75" s="238"/>
      <c r="AD75" s="236" t="s">
        <v>33</v>
      </c>
      <c r="AE75" s="237"/>
      <c r="AF75" s="237"/>
      <c r="AG75" s="238"/>
      <c r="AH75" s="236" t="s">
        <v>33</v>
      </c>
      <c r="AI75" s="237"/>
      <c r="AJ75" s="237"/>
      <c r="AK75" s="238"/>
      <c r="AL75" s="31"/>
      <c r="AN75" s="195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67"/>
      <c r="BA75" s="157"/>
      <c r="BB75" s="157"/>
      <c r="BC75" s="157"/>
      <c r="BD75" s="157"/>
      <c r="BE75" s="157"/>
      <c r="BF75" s="157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</row>
    <row r="76" spans="2:77" s="3" customFormat="1" ht="13.5" customHeight="1">
      <c r="B76" s="30"/>
      <c r="C76" s="258"/>
      <c r="D76" s="259"/>
      <c r="E76" s="259"/>
      <c r="F76" s="259"/>
      <c r="G76" s="259"/>
      <c r="H76" s="259"/>
      <c r="I76" s="259"/>
      <c r="J76" s="259"/>
      <c r="K76" s="259"/>
      <c r="L76" s="259"/>
      <c r="M76" s="260"/>
      <c r="N76" s="228"/>
      <c r="O76" s="229"/>
      <c r="P76" s="233"/>
      <c r="Q76" s="234"/>
      <c r="R76" s="234"/>
      <c r="S76" s="234"/>
      <c r="T76" s="235"/>
      <c r="U76" s="239"/>
      <c r="V76" s="240"/>
      <c r="W76" s="240"/>
      <c r="X76" s="240"/>
      <c r="Y76" s="241"/>
      <c r="Z76" s="239"/>
      <c r="AA76" s="240"/>
      <c r="AB76" s="240"/>
      <c r="AC76" s="241"/>
      <c r="AD76" s="239"/>
      <c r="AE76" s="240"/>
      <c r="AF76" s="240"/>
      <c r="AG76" s="241"/>
      <c r="AH76" s="239"/>
      <c r="AI76" s="240"/>
      <c r="AJ76" s="240"/>
      <c r="AK76" s="241"/>
      <c r="AL76" s="31"/>
      <c r="AN76" s="149">
        <v>0.35</v>
      </c>
      <c r="AO76" s="149">
        <f aca="true" t="shared" si="0" ref="AO76:AY76">AN76</f>
        <v>0.35</v>
      </c>
      <c r="AP76" s="149">
        <f t="shared" si="0"/>
        <v>0.35</v>
      </c>
      <c r="AQ76" s="149">
        <f t="shared" si="0"/>
        <v>0.35</v>
      </c>
      <c r="AR76" s="149">
        <f t="shared" si="0"/>
        <v>0.35</v>
      </c>
      <c r="AS76" s="149">
        <f t="shared" si="0"/>
        <v>0.35</v>
      </c>
      <c r="AT76" s="149">
        <f t="shared" si="0"/>
        <v>0.35</v>
      </c>
      <c r="AU76" s="149">
        <f t="shared" si="0"/>
        <v>0.35</v>
      </c>
      <c r="AV76" s="149">
        <f t="shared" si="0"/>
        <v>0.35</v>
      </c>
      <c r="AW76" s="149">
        <f t="shared" si="0"/>
        <v>0.35</v>
      </c>
      <c r="AX76" s="149">
        <f t="shared" si="0"/>
        <v>0.35</v>
      </c>
      <c r="AY76" s="149">
        <f t="shared" si="0"/>
        <v>0.35</v>
      </c>
      <c r="AZ76" s="171"/>
      <c r="BA76" s="172">
        <f>SUM(AN77:AS77)</f>
        <v>0</v>
      </c>
      <c r="BB76" s="172">
        <f>SUM(AN77:AV77)</f>
        <v>0</v>
      </c>
      <c r="BC76" s="172">
        <f>SUM(AN77:AY77)</f>
        <v>0</v>
      </c>
      <c r="BD76" s="157"/>
      <c r="BE76" s="157"/>
      <c r="BF76" s="157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</row>
    <row r="77" spans="2:58" ht="11.25" customHeight="1">
      <c r="B77" s="27"/>
      <c r="C77" s="359" t="s">
        <v>91</v>
      </c>
      <c r="D77" s="360"/>
      <c r="E77" s="360"/>
      <c r="F77" s="360"/>
      <c r="G77" s="360"/>
      <c r="H77" s="360"/>
      <c r="I77" s="360"/>
      <c r="J77" s="360"/>
      <c r="K77" s="360"/>
      <c r="L77" s="360"/>
      <c r="M77" s="361"/>
      <c r="N77" s="356" t="s">
        <v>136</v>
      </c>
      <c r="O77" s="356"/>
      <c r="P77" s="249">
        <f>IF(AO$23=1,SUM(AN77:AP77),IF(AO$23=2,SUM(AN77:AS77),IF(AO$23=3,SUM(AN77:AV77),SUM(AN77:AY77))))</f>
        <v>0</v>
      </c>
      <c r="Q77" s="249"/>
      <c r="R77" s="249"/>
      <c r="S77" s="249"/>
      <c r="T77" s="249"/>
      <c r="U77" s="358">
        <f>SUM(Z77:AK77)</f>
        <v>0</v>
      </c>
      <c r="V77" s="358"/>
      <c r="W77" s="358"/>
      <c r="X77" s="358"/>
      <c r="Y77" s="358"/>
      <c r="Z77" s="249">
        <f>IF($AO$23=1,AN77,IF($AO$23=2,AQ77,IF($AO$23=3,AT77,AW77)))</f>
        <v>0</v>
      </c>
      <c r="AA77" s="249"/>
      <c r="AB77" s="249"/>
      <c r="AC77" s="249"/>
      <c r="AD77" s="249">
        <f>IF($AO$23=1,AO77,IF($AO$23=2,AR77,IF($AO$23=3,AU77,AX77)))</f>
        <v>0</v>
      </c>
      <c r="AE77" s="249"/>
      <c r="AF77" s="249"/>
      <c r="AG77" s="249"/>
      <c r="AH77" s="249">
        <f>IF($AO$23=1,AP77,IF($AO$23=2,AS77,IF($AO$23=3,AV77,AY77)))</f>
        <v>0</v>
      </c>
      <c r="AI77" s="249"/>
      <c r="AJ77" s="249"/>
      <c r="AK77" s="249"/>
      <c r="AL77" s="29"/>
      <c r="AN77" s="202">
        <f aca="true" t="shared" si="1" ref="AN77:AY77">ROUND(AN65*7%+(AN64-AN65)*AN76+AN78,2)</f>
        <v>0</v>
      </c>
      <c r="AO77" s="202">
        <f t="shared" si="1"/>
        <v>0</v>
      </c>
      <c r="AP77" s="202">
        <f t="shared" si="1"/>
        <v>0</v>
      </c>
      <c r="AQ77" s="202">
        <f t="shared" si="1"/>
        <v>0</v>
      </c>
      <c r="AR77" s="202">
        <f t="shared" si="1"/>
        <v>0</v>
      </c>
      <c r="AS77" s="202">
        <f t="shared" si="1"/>
        <v>0</v>
      </c>
      <c r="AT77" s="202">
        <f t="shared" si="1"/>
        <v>0</v>
      </c>
      <c r="AU77" s="202">
        <f t="shared" si="1"/>
        <v>0</v>
      </c>
      <c r="AV77" s="202">
        <f t="shared" si="1"/>
        <v>0</v>
      </c>
      <c r="AW77" s="202">
        <f t="shared" si="1"/>
        <v>0</v>
      </c>
      <c r="AX77" s="202">
        <f t="shared" si="1"/>
        <v>0</v>
      </c>
      <c r="AY77" s="202">
        <f t="shared" si="1"/>
        <v>0</v>
      </c>
      <c r="AZ77" s="173">
        <f>SUM(AN77:AP77)</f>
        <v>0</v>
      </c>
      <c r="BA77" s="172">
        <f>SUM(AQ77:AS77)</f>
        <v>0</v>
      </c>
      <c r="BB77" s="172">
        <f>SUM(AT77:AV77)</f>
        <v>0</v>
      </c>
      <c r="BC77" s="172">
        <f>SUM(AW77:AY77)</f>
        <v>0</v>
      </c>
      <c r="BD77" s="168"/>
      <c r="BE77" s="168"/>
      <c r="BF77" s="168"/>
    </row>
    <row r="78" spans="2:77" s="3" customFormat="1" ht="10.5" customHeight="1">
      <c r="B78" s="30"/>
      <c r="C78" s="208" t="s">
        <v>105</v>
      </c>
      <c r="D78" s="209"/>
      <c r="E78" s="209"/>
      <c r="F78" s="209"/>
      <c r="G78" s="209"/>
      <c r="H78" s="209"/>
      <c r="I78" s="209"/>
      <c r="J78" s="209"/>
      <c r="K78" s="209"/>
      <c r="L78" s="209"/>
      <c r="M78" s="210"/>
      <c r="N78" s="211" t="s">
        <v>137</v>
      </c>
      <c r="O78" s="212"/>
      <c r="P78" s="213">
        <f>IF(AO$23=1,SUM(AN78:AP78),IF(AO$23=2,SUM(AN78:AS78),IF(AO$23=3,SUM(AN78:AV78),SUM(AN78:AY78))))</f>
        <v>0</v>
      </c>
      <c r="Q78" s="214"/>
      <c r="R78" s="214"/>
      <c r="S78" s="214"/>
      <c r="T78" s="215"/>
      <c r="U78" s="216">
        <f>SUM(Z78:AK79)</f>
        <v>0</v>
      </c>
      <c r="V78" s="217"/>
      <c r="W78" s="217"/>
      <c r="X78" s="217"/>
      <c r="Y78" s="218"/>
      <c r="Z78" s="213">
        <f>IF($AO$23=1,AN78,IF($AO$23=2,AQ78,IF($AO$23=3,AT78,AW78)))</f>
        <v>0</v>
      </c>
      <c r="AA78" s="214"/>
      <c r="AB78" s="214"/>
      <c r="AC78" s="215"/>
      <c r="AD78" s="213">
        <f>IF($AO$23=1,AO78,IF($AO$23=2,AR78,IF($AO$23=3,AU78,AX78)))</f>
        <v>0</v>
      </c>
      <c r="AE78" s="214"/>
      <c r="AF78" s="214"/>
      <c r="AG78" s="215"/>
      <c r="AH78" s="213">
        <f>IF($AO$23=1,AP78,IF($AO$23=2,AS78,IF($AO$23=3,AV78,AY78)))</f>
        <v>0</v>
      </c>
      <c r="AI78" s="214"/>
      <c r="AJ78" s="214"/>
      <c r="AK78" s="215"/>
      <c r="AL78" s="31"/>
      <c r="AN78" s="203">
        <f aca="true" t="shared" si="2" ref="AN78:AY78">AN76*AN79</f>
        <v>0</v>
      </c>
      <c r="AO78" s="203">
        <f t="shared" si="2"/>
        <v>0</v>
      </c>
      <c r="AP78" s="203">
        <f t="shared" si="2"/>
        <v>0</v>
      </c>
      <c r="AQ78" s="203">
        <f t="shared" si="2"/>
        <v>0</v>
      </c>
      <c r="AR78" s="203">
        <f t="shared" si="2"/>
        <v>0</v>
      </c>
      <c r="AS78" s="203">
        <f t="shared" si="2"/>
        <v>0</v>
      </c>
      <c r="AT78" s="203">
        <f t="shared" si="2"/>
        <v>0</v>
      </c>
      <c r="AU78" s="203">
        <f t="shared" si="2"/>
        <v>0</v>
      </c>
      <c r="AV78" s="203">
        <f t="shared" si="2"/>
        <v>0</v>
      </c>
      <c r="AW78" s="203">
        <f t="shared" si="2"/>
        <v>0</v>
      </c>
      <c r="AX78" s="203">
        <f t="shared" si="2"/>
        <v>0</v>
      </c>
      <c r="AY78" s="203">
        <f t="shared" si="2"/>
        <v>0</v>
      </c>
      <c r="AZ78" s="174"/>
      <c r="BA78" s="157"/>
      <c r="BB78" s="157"/>
      <c r="BC78" s="157"/>
      <c r="BD78" s="157"/>
      <c r="BE78" s="157"/>
      <c r="BF78" s="157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</row>
    <row r="79" spans="2:77" s="3" customFormat="1" ht="13.5" customHeight="1">
      <c r="B79" s="30"/>
      <c r="C79" s="208"/>
      <c r="D79" s="209"/>
      <c r="E79" s="209"/>
      <c r="F79" s="209"/>
      <c r="G79" s="209"/>
      <c r="H79" s="209"/>
      <c r="I79" s="209"/>
      <c r="J79" s="209"/>
      <c r="K79" s="209"/>
      <c r="L79" s="209"/>
      <c r="M79" s="210"/>
      <c r="N79" s="211"/>
      <c r="O79" s="212"/>
      <c r="P79" s="213"/>
      <c r="Q79" s="214"/>
      <c r="R79" s="214"/>
      <c r="S79" s="214"/>
      <c r="T79" s="215"/>
      <c r="U79" s="216"/>
      <c r="V79" s="217"/>
      <c r="W79" s="217"/>
      <c r="X79" s="217"/>
      <c r="Y79" s="218"/>
      <c r="Z79" s="213"/>
      <c r="AA79" s="214"/>
      <c r="AB79" s="214"/>
      <c r="AC79" s="215"/>
      <c r="AD79" s="213"/>
      <c r="AE79" s="214"/>
      <c r="AF79" s="214"/>
      <c r="AG79" s="215"/>
      <c r="AH79" s="213"/>
      <c r="AI79" s="214"/>
      <c r="AJ79" s="214"/>
      <c r="AK79" s="215"/>
      <c r="AL79" s="31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175"/>
      <c r="BA79" s="157"/>
      <c r="BB79" s="157"/>
      <c r="BC79" s="157"/>
      <c r="BD79" s="157"/>
      <c r="BE79" s="157"/>
      <c r="BF79" s="157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</row>
    <row r="80" spans="2:58" ht="21" customHeight="1">
      <c r="B80" s="27"/>
      <c r="C80" s="353" t="s">
        <v>184</v>
      </c>
      <c r="D80" s="354"/>
      <c r="E80" s="354"/>
      <c r="F80" s="354"/>
      <c r="G80" s="354"/>
      <c r="H80" s="354"/>
      <c r="I80" s="354"/>
      <c r="J80" s="354"/>
      <c r="K80" s="354"/>
      <c r="L80" s="354"/>
      <c r="M80" s="355"/>
      <c r="N80" s="356" t="s">
        <v>138</v>
      </c>
      <c r="O80" s="356"/>
      <c r="P80" s="249">
        <f>IF(AO$23=1,SUM(AN80:AP80),IF(AO$23=2,SUM(AN80:AS80),IF(AO$23=3,SUM(AN80:AV80),SUM(AN80:AY80))))</f>
        <v>0</v>
      </c>
      <c r="Q80" s="249"/>
      <c r="R80" s="249"/>
      <c r="S80" s="249"/>
      <c r="T80" s="249"/>
      <c r="U80" s="294" t="s">
        <v>33</v>
      </c>
      <c r="V80" s="294"/>
      <c r="W80" s="294"/>
      <c r="X80" s="294"/>
      <c r="Y80" s="294"/>
      <c r="Z80" s="294" t="s">
        <v>33</v>
      </c>
      <c r="AA80" s="294"/>
      <c r="AB80" s="294"/>
      <c r="AC80" s="294"/>
      <c r="AD80" s="294" t="s">
        <v>33</v>
      </c>
      <c r="AE80" s="294"/>
      <c r="AF80" s="294"/>
      <c r="AG80" s="294"/>
      <c r="AH80" s="294" t="s">
        <v>33</v>
      </c>
      <c r="AI80" s="294"/>
      <c r="AJ80" s="294"/>
      <c r="AK80" s="294"/>
      <c r="AL80" s="29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175"/>
      <c r="BA80" s="168"/>
      <c r="BB80" s="168"/>
      <c r="BC80" s="168"/>
      <c r="BD80" s="168"/>
      <c r="BE80" s="168"/>
      <c r="BF80" s="168"/>
    </row>
    <row r="81" spans="2:52" ht="34.5" customHeight="1">
      <c r="B81" s="27"/>
      <c r="C81" s="353" t="s">
        <v>92</v>
      </c>
      <c r="D81" s="354"/>
      <c r="E81" s="354"/>
      <c r="F81" s="354"/>
      <c r="G81" s="354"/>
      <c r="H81" s="354"/>
      <c r="I81" s="354"/>
      <c r="J81" s="354"/>
      <c r="K81" s="354"/>
      <c r="L81" s="354"/>
      <c r="M81" s="355"/>
      <c r="N81" s="356" t="s">
        <v>139</v>
      </c>
      <c r="O81" s="356"/>
      <c r="P81" s="249">
        <f>IF(AO$23=1,SUM(AN81:AP81),IF(AO$23=2,SUM(AN81:AS81),IF(AO$23=3,SUM(AN81:AV81),SUM(AN81:AY81))))</f>
        <v>0</v>
      </c>
      <c r="Q81" s="249"/>
      <c r="R81" s="249"/>
      <c r="S81" s="249"/>
      <c r="T81" s="249"/>
      <c r="U81" s="294" t="s">
        <v>33</v>
      </c>
      <c r="V81" s="294"/>
      <c r="W81" s="294"/>
      <c r="X81" s="294"/>
      <c r="Y81" s="294"/>
      <c r="Z81" s="294" t="s">
        <v>33</v>
      </c>
      <c r="AA81" s="294"/>
      <c r="AB81" s="294"/>
      <c r="AC81" s="294"/>
      <c r="AD81" s="294" t="s">
        <v>33</v>
      </c>
      <c r="AE81" s="294"/>
      <c r="AF81" s="294"/>
      <c r="AG81" s="294"/>
      <c r="AH81" s="294" t="s">
        <v>33</v>
      </c>
      <c r="AI81" s="294"/>
      <c r="AJ81" s="294"/>
      <c r="AK81" s="294"/>
      <c r="AL81" s="29"/>
      <c r="AN81" s="200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167"/>
    </row>
    <row r="82" spans="2:52" ht="13.5" customHeight="1">
      <c r="B82" s="27"/>
      <c r="C82" s="353" t="s">
        <v>44</v>
      </c>
      <c r="D82" s="354"/>
      <c r="E82" s="354"/>
      <c r="F82" s="354"/>
      <c r="G82" s="354"/>
      <c r="H82" s="354"/>
      <c r="I82" s="354"/>
      <c r="J82" s="354"/>
      <c r="K82" s="354"/>
      <c r="L82" s="354"/>
      <c r="M82" s="355"/>
      <c r="N82" s="356" t="s">
        <v>140</v>
      </c>
      <c r="O82" s="356"/>
      <c r="P82" s="249">
        <f>IF(AO$23=1,SUM(AN82:AP82),IF(AO$23=2,SUM(AN82:AS82),IF(AO$23=3,SUM(AN82:AV82),SUM(AN82:AY82))))</f>
        <v>0</v>
      </c>
      <c r="Q82" s="249"/>
      <c r="R82" s="249"/>
      <c r="S82" s="249"/>
      <c r="T82" s="249"/>
      <c r="U82" s="294" t="s">
        <v>33</v>
      </c>
      <c r="V82" s="294"/>
      <c r="W82" s="294"/>
      <c r="X82" s="294"/>
      <c r="Y82" s="294"/>
      <c r="Z82" s="294" t="s">
        <v>33</v>
      </c>
      <c r="AA82" s="294"/>
      <c r="AB82" s="294"/>
      <c r="AC82" s="294"/>
      <c r="AD82" s="294" t="s">
        <v>33</v>
      </c>
      <c r="AE82" s="294"/>
      <c r="AF82" s="294"/>
      <c r="AG82" s="294"/>
      <c r="AH82" s="294" t="s">
        <v>33</v>
      </c>
      <c r="AI82" s="294"/>
      <c r="AJ82" s="294"/>
      <c r="AK82" s="294"/>
      <c r="AL82" s="29"/>
      <c r="AN82" s="200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167"/>
    </row>
    <row r="83" spans="2:52" ht="42.75" customHeight="1">
      <c r="B83" s="27"/>
      <c r="C83" s="353" t="s">
        <v>106</v>
      </c>
      <c r="D83" s="354"/>
      <c r="E83" s="354"/>
      <c r="F83" s="354"/>
      <c r="G83" s="354"/>
      <c r="H83" s="354"/>
      <c r="I83" s="354"/>
      <c r="J83" s="354"/>
      <c r="K83" s="354"/>
      <c r="L83" s="354"/>
      <c r="M83" s="355"/>
      <c r="N83" s="356" t="s">
        <v>141</v>
      </c>
      <c r="O83" s="356"/>
      <c r="P83" s="249">
        <f>IF(AO$23=1,SUM(AN83:AP83),IF(AO$23=2,SUM(AN83:AS83),IF(AO$23=3,SUM(AN83:AV83),SUM(AN83:AY83))))</f>
        <v>0</v>
      </c>
      <c r="Q83" s="249"/>
      <c r="R83" s="249"/>
      <c r="S83" s="249"/>
      <c r="T83" s="249"/>
      <c r="U83" s="294" t="s">
        <v>33</v>
      </c>
      <c r="V83" s="294"/>
      <c r="W83" s="294"/>
      <c r="X83" s="294"/>
      <c r="Y83" s="294"/>
      <c r="Z83" s="294" t="s">
        <v>33</v>
      </c>
      <c r="AA83" s="294"/>
      <c r="AB83" s="294"/>
      <c r="AC83" s="294"/>
      <c r="AD83" s="294" t="s">
        <v>33</v>
      </c>
      <c r="AE83" s="294"/>
      <c r="AF83" s="294"/>
      <c r="AG83" s="294"/>
      <c r="AH83" s="294" t="s">
        <v>33</v>
      </c>
      <c r="AI83" s="294"/>
      <c r="AJ83" s="294"/>
      <c r="AK83" s="294"/>
      <c r="AL83" s="29"/>
      <c r="AN83" s="200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167"/>
    </row>
    <row r="84" spans="2:52" ht="33" customHeight="1">
      <c r="B84" s="27"/>
      <c r="C84" s="353" t="s">
        <v>45</v>
      </c>
      <c r="D84" s="354"/>
      <c r="E84" s="354"/>
      <c r="F84" s="354"/>
      <c r="G84" s="354"/>
      <c r="H84" s="354"/>
      <c r="I84" s="354"/>
      <c r="J84" s="354"/>
      <c r="K84" s="354"/>
      <c r="L84" s="354"/>
      <c r="M84" s="355"/>
      <c r="N84" s="356" t="s">
        <v>142</v>
      </c>
      <c r="O84" s="356"/>
      <c r="P84" s="249">
        <f>IF(AO$23=1,SUM(AN84:AP84),IF(AO$23=2,SUM(AN84:AS84),IF(AO$23=3,SUM(AN84:AV84),SUM(AN84:AY84))))</f>
        <v>0</v>
      </c>
      <c r="Q84" s="249"/>
      <c r="R84" s="249"/>
      <c r="S84" s="249"/>
      <c r="T84" s="249"/>
      <c r="U84" s="294" t="s">
        <v>33</v>
      </c>
      <c r="V84" s="294"/>
      <c r="W84" s="294"/>
      <c r="X84" s="294"/>
      <c r="Y84" s="294"/>
      <c r="Z84" s="294" t="s">
        <v>33</v>
      </c>
      <c r="AA84" s="294"/>
      <c r="AB84" s="294"/>
      <c r="AC84" s="294"/>
      <c r="AD84" s="294" t="s">
        <v>33</v>
      </c>
      <c r="AE84" s="294"/>
      <c r="AF84" s="294"/>
      <c r="AG84" s="294"/>
      <c r="AH84" s="294" t="s">
        <v>33</v>
      </c>
      <c r="AI84" s="294"/>
      <c r="AJ84" s="294"/>
      <c r="AK84" s="294"/>
      <c r="AL84" s="29"/>
      <c r="AN84" s="201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167"/>
    </row>
    <row r="85" spans="2:52" ht="12.75" customHeight="1">
      <c r="B85" s="27"/>
      <c r="C85" s="353" t="s">
        <v>185</v>
      </c>
      <c r="D85" s="354"/>
      <c r="E85" s="354"/>
      <c r="F85" s="354"/>
      <c r="G85" s="354"/>
      <c r="H85" s="354"/>
      <c r="I85" s="354"/>
      <c r="J85" s="354"/>
      <c r="K85" s="354"/>
      <c r="L85" s="354"/>
      <c r="M85" s="355"/>
      <c r="N85" s="356" t="s">
        <v>143</v>
      </c>
      <c r="O85" s="356"/>
      <c r="P85" s="294">
        <f>P74+P77+SUM(P80:T84)</f>
        <v>0</v>
      </c>
      <c r="Q85" s="294"/>
      <c r="R85" s="294"/>
      <c r="S85" s="294"/>
      <c r="T85" s="294"/>
      <c r="U85" s="294" t="s">
        <v>33</v>
      </c>
      <c r="V85" s="294"/>
      <c r="W85" s="294"/>
      <c r="X85" s="294"/>
      <c r="Y85" s="294"/>
      <c r="Z85" s="294" t="s">
        <v>33</v>
      </c>
      <c r="AA85" s="294"/>
      <c r="AB85" s="294"/>
      <c r="AC85" s="294"/>
      <c r="AD85" s="294" t="s">
        <v>33</v>
      </c>
      <c r="AE85" s="294"/>
      <c r="AF85" s="294"/>
      <c r="AG85" s="294"/>
      <c r="AH85" s="294" t="s">
        <v>33</v>
      </c>
      <c r="AI85" s="294"/>
      <c r="AJ85" s="294"/>
      <c r="AK85" s="294"/>
      <c r="AL85" s="29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167"/>
    </row>
    <row r="86" spans="2:55" ht="32.25" customHeight="1">
      <c r="B86" s="27"/>
      <c r="C86" s="353" t="s">
        <v>107</v>
      </c>
      <c r="D86" s="354"/>
      <c r="E86" s="354"/>
      <c r="F86" s="354"/>
      <c r="G86" s="354"/>
      <c r="H86" s="354"/>
      <c r="I86" s="354"/>
      <c r="J86" s="354"/>
      <c r="K86" s="354"/>
      <c r="L86" s="354"/>
      <c r="M86" s="355"/>
      <c r="N86" s="356" t="s">
        <v>144</v>
      </c>
      <c r="O86" s="356"/>
      <c r="P86" s="249">
        <f>IF(AO$23=1,SUM(AN86:AP86),IF(AO$23=2,SUM(AN86:AS86),IF(AO$23=3,SUM(AN86:AV86),SUM(AN86:AY86))))</f>
        <v>0</v>
      </c>
      <c r="Q86" s="249"/>
      <c r="R86" s="249"/>
      <c r="S86" s="249"/>
      <c r="T86" s="249"/>
      <c r="U86" s="358">
        <f>SUM(Z86:AK86)</f>
        <v>0</v>
      </c>
      <c r="V86" s="358"/>
      <c r="W86" s="358"/>
      <c r="X86" s="358"/>
      <c r="Y86" s="358"/>
      <c r="Z86" s="249">
        <f>IF($AO$23=1,AN86,IF($AO$23=2,AQ86,IF($AO$23=3,AT86,AW86)))</f>
        <v>0</v>
      </c>
      <c r="AA86" s="249"/>
      <c r="AB86" s="249"/>
      <c r="AC86" s="249"/>
      <c r="AD86" s="249">
        <f>IF($AO$23=1,AO86,IF($AO$23=2,AR86,IF($AO$23=3,AU86,AX86)))</f>
        <v>0</v>
      </c>
      <c r="AE86" s="249"/>
      <c r="AF86" s="249"/>
      <c r="AG86" s="249"/>
      <c r="AH86" s="249">
        <f>IF($AO$23=1,AP86,IF($AO$23=2,AS86,IF($AO$23=3,AV86,AY86)))</f>
        <v>0</v>
      </c>
      <c r="AI86" s="249"/>
      <c r="AJ86" s="249"/>
      <c r="AK86" s="249"/>
      <c r="AL86" s="2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76"/>
      <c r="BA86" s="177">
        <f>SUM(AN87:AS87)</f>
        <v>0</v>
      </c>
      <c r="BB86" s="177">
        <f>SUM(AN87:AV87)</f>
        <v>0</v>
      </c>
      <c r="BC86" s="177">
        <f>SUM(AN87:AY87)</f>
        <v>0</v>
      </c>
    </row>
    <row r="87" spans="2:55" ht="33.75" customHeight="1">
      <c r="B87" s="27"/>
      <c r="C87" s="353" t="s">
        <v>108</v>
      </c>
      <c r="D87" s="354"/>
      <c r="E87" s="354"/>
      <c r="F87" s="354"/>
      <c r="G87" s="354"/>
      <c r="H87" s="354"/>
      <c r="I87" s="354"/>
      <c r="J87" s="354"/>
      <c r="K87" s="354"/>
      <c r="L87" s="354"/>
      <c r="M87" s="355"/>
      <c r="N87" s="356" t="s">
        <v>145</v>
      </c>
      <c r="O87" s="356"/>
      <c r="P87" s="249">
        <f>IF(AO$23=1,SUM(AN87:AP87),IF(AO$23=2,SUM(AN87:AS87),IF(AO$23=3,SUM(AN87:AV87),SUM(AN87:AY87))))</f>
        <v>0</v>
      </c>
      <c r="Q87" s="249"/>
      <c r="R87" s="249"/>
      <c r="S87" s="249"/>
      <c r="T87" s="249"/>
      <c r="U87" s="358">
        <f>SUM(Z87:AK87)</f>
        <v>0</v>
      </c>
      <c r="V87" s="358"/>
      <c r="W87" s="358"/>
      <c r="X87" s="358"/>
      <c r="Y87" s="358"/>
      <c r="Z87" s="249">
        <f>IF($AO$23=1,AN87,IF($AO$23=2,AQ87,IF($AO$23=3,AT87,AW87)))</f>
        <v>0</v>
      </c>
      <c r="AA87" s="249"/>
      <c r="AB87" s="249"/>
      <c r="AC87" s="249"/>
      <c r="AD87" s="249">
        <f>IF($AO$23=1,AO87,IF($AO$23=2,AR87,IF($AO$23=3,AU87,AX87)))</f>
        <v>0</v>
      </c>
      <c r="AE87" s="249"/>
      <c r="AF87" s="249"/>
      <c r="AG87" s="249"/>
      <c r="AH87" s="249">
        <f>IF($AO$23=1,AP87,IF($AO$23=2,AS87,IF($AO$23=3,AV87,AY87)))</f>
        <v>0</v>
      </c>
      <c r="AI87" s="249"/>
      <c r="AJ87" s="249"/>
      <c r="AK87" s="249"/>
      <c r="AL87" s="29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176">
        <f>SUM(AN87:AY87)</f>
        <v>0</v>
      </c>
      <c r="BA87" s="177">
        <f>SUM(AQ87:AS87)</f>
        <v>0</v>
      </c>
      <c r="BB87" s="177">
        <f>SUM(AT87:AV87)</f>
        <v>0</v>
      </c>
      <c r="BC87" s="177">
        <f>SUM(AW87:AY87)</f>
        <v>0</v>
      </c>
    </row>
    <row r="88" spans="2:51" ht="12.75" customHeight="1">
      <c r="B88" s="27"/>
      <c r="C88" s="353" t="s">
        <v>46</v>
      </c>
      <c r="D88" s="354"/>
      <c r="E88" s="354"/>
      <c r="F88" s="354"/>
      <c r="G88" s="354"/>
      <c r="H88" s="354"/>
      <c r="I88" s="354"/>
      <c r="J88" s="354"/>
      <c r="K88" s="354"/>
      <c r="L88" s="354"/>
      <c r="M88" s="355"/>
      <c r="N88" s="356" t="s">
        <v>146</v>
      </c>
      <c r="O88" s="356"/>
      <c r="P88" s="249">
        <f>IF(AO$23=1,SUM(AN88:AP88),IF(AO$23=2,SUM(AN88:AS88),IF(AO$23=3,SUM(AN88:AV88),SUM(AN88:AY88))))</f>
        <v>0</v>
      </c>
      <c r="Q88" s="249"/>
      <c r="R88" s="249"/>
      <c r="S88" s="249"/>
      <c r="T88" s="249"/>
      <c r="U88" s="294" t="s">
        <v>33</v>
      </c>
      <c r="V88" s="294"/>
      <c r="W88" s="294"/>
      <c r="X88" s="294"/>
      <c r="Y88" s="294"/>
      <c r="Z88" s="294" t="s">
        <v>33</v>
      </c>
      <c r="AA88" s="294"/>
      <c r="AB88" s="294"/>
      <c r="AC88" s="294"/>
      <c r="AD88" s="294" t="s">
        <v>33</v>
      </c>
      <c r="AE88" s="294"/>
      <c r="AF88" s="294"/>
      <c r="AG88" s="294"/>
      <c r="AH88" s="294" t="s">
        <v>33</v>
      </c>
      <c r="AI88" s="294"/>
      <c r="AJ88" s="294"/>
      <c r="AK88" s="294"/>
      <c r="AL88" s="29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</row>
    <row r="89" spans="2:77" s="3" customFormat="1" ht="44.25" customHeight="1">
      <c r="B89" s="30"/>
      <c r="C89" s="353" t="s">
        <v>132</v>
      </c>
      <c r="D89" s="354"/>
      <c r="E89" s="354"/>
      <c r="F89" s="354"/>
      <c r="G89" s="354"/>
      <c r="H89" s="354"/>
      <c r="I89" s="354"/>
      <c r="J89" s="354"/>
      <c r="K89" s="354"/>
      <c r="L89" s="354"/>
      <c r="M89" s="355"/>
      <c r="N89" s="356" t="s">
        <v>147</v>
      </c>
      <c r="O89" s="356"/>
      <c r="P89" s="294">
        <f>P75+P86+P87+P88</f>
        <v>0</v>
      </c>
      <c r="Q89" s="294"/>
      <c r="R89" s="294"/>
      <c r="S89" s="294"/>
      <c r="T89" s="294"/>
      <c r="U89" s="294" t="s">
        <v>33</v>
      </c>
      <c r="V89" s="294"/>
      <c r="W89" s="294"/>
      <c r="X89" s="294"/>
      <c r="Y89" s="294"/>
      <c r="Z89" s="294" t="s">
        <v>33</v>
      </c>
      <c r="AA89" s="294"/>
      <c r="AB89" s="294"/>
      <c r="AC89" s="294"/>
      <c r="AD89" s="294" t="s">
        <v>33</v>
      </c>
      <c r="AE89" s="294"/>
      <c r="AF89" s="294"/>
      <c r="AG89" s="294"/>
      <c r="AH89" s="294" t="s">
        <v>33</v>
      </c>
      <c r="AI89" s="294"/>
      <c r="AJ89" s="294"/>
      <c r="AK89" s="294"/>
      <c r="AL89" s="31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</row>
    <row r="90" spans="2:77" s="3" customFormat="1" ht="42.75" customHeight="1">
      <c r="B90" s="30"/>
      <c r="C90" s="353" t="s">
        <v>173</v>
      </c>
      <c r="D90" s="354"/>
      <c r="E90" s="354"/>
      <c r="F90" s="354"/>
      <c r="G90" s="354"/>
      <c r="H90" s="354"/>
      <c r="I90" s="354"/>
      <c r="J90" s="354"/>
      <c r="K90" s="354"/>
      <c r="L90" s="354"/>
      <c r="M90" s="355"/>
      <c r="N90" s="356" t="s">
        <v>148</v>
      </c>
      <c r="O90" s="356"/>
      <c r="P90" s="294">
        <f>IF(P89&gt;P85,P89-P85,0)</f>
        <v>0</v>
      </c>
      <c r="Q90" s="294"/>
      <c r="R90" s="294"/>
      <c r="S90" s="294"/>
      <c r="T90" s="294"/>
      <c r="U90" s="294" t="s">
        <v>33</v>
      </c>
      <c r="V90" s="294"/>
      <c r="W90" s="294"/>
      <c r="X90" s="294"/>
      <c r="Y90" s="294"/>
      <c r="Z90" s="294" t="s">
        <v>33</v>
      </c>
      <c r="AA90" s="294"/>
      <c r="AB90" s="294"/>
      <c r="AC90" s="294"/>
      <c r="AD90" s="294" t="s">
        <v>33</v>
      </c>
      <c r="AE90" s="294"/>
      <c r="AF90" s="294"/>
      <c r="AG90" s="294"/>
      <c r="AH90" s="294" t="s">
        <v>33</v>
      </c>
      <c r="AI90" s="294"/>
      <c r="AJ90" s="294"/>
      <c r="AK90" s="294"/>
      <c r="AL90" s="31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</row>
    <row r="91" spans="2:77" s="3" customFormat="1" ht="30.75" customHeight="1">
      <c r="B91" s="30"/>
      <c r="C91" s="208" t="s">
        <v>133</v>
      </c>
      <c r="D91" s="209"/>
      <c r="E91" s="209"/>
      <c r="F91" s="209"/>
      <c r="G91" s="209"/>
      <c r="H91" s="209"/>
      <c r="I91" s="209"/>
      <c r="J91" s="209"/>
      <c r="K91" s="209"/>
      <c r="L91" s="209"/>
      <c r="M91" s="210"/>
      <c r="N91" s="356" t="s">
        <v>149</v>
      </c>
      <c r="O91" s="356"/>
      <c r="P91" s="294">
        <f>IF(P85&gt;P89,P85-P89,0)</f>
        <v>0</v>
      </c>
      <c r="Q91" s="294"/>
      <c r="R91" s="294"/>
      <c r="S91" s="294"/>
      <c r="T91" s="294"/>
      <c r="U91" s="294" t="s">
        <v>33</v>
      </c>
      <c r="V91" s="294"/>
      <c r="W91" s="294"/>
      <c r="X91" s="294"/>
      <c r="Y91" s="294"/>
      <c r="Z91" s="294" t="s">
        <v>33</v>
      </c>
      <c r="AA91" s="294"/>
      <c r="AB91" s="294"/>
      <c r="AC91" s="294"/>
      <c r="AD91" s="294" t="s">
        <v>33</v>
      </c>
      <c r="AE91" s="294"/>
      <c r="AF91" s="294"/>
      <c r="AG91" s="294"/>
      <c r="AH91" s="294" t="s">
        <v>33</v>
      </c>
      <c r="AI91" s="294"/>
      <c r="AJ91" s="294"/>
      <c r="AK91" s="294"/>
      <c r="AL91" s="31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</row>
    <row r="92" spans="2:77" s="3" customFormat="1" ht="12" customHeight="1">
      <c r="B92" s="30"/>
      <c r="C92" s="353" t="s">
        <v>47</v>
      </c>
      <c r="D92" s="354"/>
      <c r="E92" s="354"/>
      <c r="F92" s="354"/>
      <c r="G92" s="354"/>
      <c r="H92" s="354"/>
      <c r="I92" s="354"/>
      <c r="J92" s="354"/>
      <c r="K92" s="354"/>
      <c r="L92" s="354"/>
      <c r="M92" s="355"/>
      <c r="N92" s="356" t="s">
        <v>150</v>
      </c>
      <c r="O92" s="356"/>
      <c r="P92" s="357"/>
      <c r="Q92" s="357"/>
      <c r="R92" s="357"/>
      <c r="S92" s="357"/>
      <c r="T92" s="357"/>
      <c r="U92" s="294" t="s">
        <v>33</v>
      </c>
      <c r="V92" s="294"/>
      <c r="W92" s="294"/>
      <c r="X92" s="294"/>
      <c r="Y92" s="294"/>
      <c r="Z92" s="294" t="s">
        <v>33</v>
      </c>
      <c r="AA92" s="294"/>
      <c r="AB92" s="294"/>
      <c r="AC92" s="294"/>
      <c r="AD92" s="294" t="s">
        <v>33</v>
      </c>
      <c r="AE92" s="294"/>
      <c r="AF92" s="294"/>
      <c r="AG92" s="294"/>
      <c r="AH92" s="294" t="s">
        <v>33</v>
      </c>
      <c r="AI92" s="294"/>
      <c r="AJ92" s="294"/>
      <c r="AK92" s="294"/>
      <c r="AL92" s="31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</row>
    <row r="93" spans="2:38" ht="12" customHeight="1">
      <c r="B93" s="27"/>
      <c r="C93" s="348" t="s">
        <v>93</v>
      </c>
      <c r="D93" s="349"/>
      <c r="E93" s="349"/>
      <c r="F93" s="349"/>
      <c r="G93" s="349"/>
      <c r="H93" s="349"/>
      <c r="I93" s="349"/>
      <c r="J93" s="349"/>
      <c r="K93" s="349"/>
      <c r="L93" s="349"/>
      <c r="M93" s="350"/>
      <c r="N93" s="351" t="s">
        <v>151</v>
      </c>
      <c r="O93" s="351"/>
      <c r="P93" s="352"/>
      <c r="Q93" s="352"/>
      <c r="R93" s="352"/>
      <c r="S93" s="352"/>
      <c r="T93" s="352"/>
      <c r="U93" s="295" t="s">
        <v>33</v>
      </c>
      <c r="V93" s="295"/>
      <c r="W93" s="295"/>
      <c r="X93" s="295"/>
      <c r="Y93" s="295"/>
      <c r="Z93" s="295" t="s">
        <v>33</v>
      </c>
      <c r="AA93" s="295"/>
      <c r="AB93" s="295"/>
      <c r="AC93" s="295"/>
      <c r="AD93" s="295" t="s">
        <v>33</v>
      </c>
      <c r="AE93" s="295"/>
      <c r="AF93" s="295"/>
      <c r="AG93" s="295"/>
      <c r="AH93" s="295" t="s">
        <v>33</v>
      </c>
      <c r="AI93" s="295"/>
      <c r="AJ93" s="295"/>
      <c r="AK93" s="295"/>
      <c r="AL93" s="29"/>
    </row>
    <row r="94" spans="2:38" ht="6.75" customHeight="1">
      <c r="B94" s="43"/>
      <c r="C94" s="15"/>
      <c r="D94" s="18"/>
      <c r="E94" s="18"/>
      <c r="F94" s="18"/>
      <c r="G94" s="18"/>
      <c r="H94" s="15"/>
      <c r="I94" s="18"/>
      <c r="J94" s="18"/>
      <c r="K94" s="18"/>
      <c r="L94" s="18"/>
      <c r="M94" s="18"/>
      <c r="N94" s="15"/>
      <c r="O94" s="18"/>
      <c r="P94" s="18"/>
      <c r="Q94" s="18"/>
      <c r="R94" s="18"/>
      <c r="S94" s="18"/>
      <c r="T94" s="18"/>
      <c r="U94" s="15"/>
      <c r="V94" s="18"/>
      <c r="W94" s="18"/>
      <c r="X94" s="18"/>
      <c r="Y94" s="18"/>
      <c r="Z94" s="18"/>
      <c r="AA94" s="15"/>
      <c r="AB94" s="18"/>
      <c r="AC94" s="18"/>
      <c r="AD94" s="18"/>
      <c r="AE94" s="18"/>
      <c r="AF94" s="18"/>
      <c r="AG94" s="10"/>
      <c r="AH94" s="10"/>
      <c r="AI94" s="10"/>
      <c r="AJ94" s="10"/>
      <c r="AK94" s="10"/>
      <c r="AL94" s="44"/>
    </row>
    <row r="95" spans="2:38" ht="24" customHeight="1">
      <c r="B95" s="27"/>
      <c r="C95" s="254" t="s">
        <v>109</v>
      </c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28"/>
    </row>
    <row r="96" spans="2:38" ht="6" customHeight="1">
      <c r="B96" s="27"/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28"/>
    </row>
    <row r="97" spans="2:52" ht="12" customHeight="1">
      <c r="B97" s="27"/>
      <c r="C97" s="282" t="s">
        <v>38</v>
      </c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4"/>
      <c r="U97" s="288" t="s">
        <v>86</v>
      </c>
      <c r="V97" s="282" t="s">
        <v>213</v>
      </c>
      <c r="W97" s="283"/>
      <c r="X97" s="283"/>
      <c r="Y97" s="283"/>
      <c r="Z97" s="284"/>
      <c r="AA97" s="282" t="s">
        <v>48</v>
      </c>
      <c r="AB97" s="283"/>
      <c r="AC97" s="283"/>
      <c r="AD97" s="283"/>
      <c r="AE97" s="283"/>
      <c r="AF97" s="282" t="s">
        <v>87</v>
      </c>
      <c r="AG97" s="283"/>
      <c r="AH97" s="283"/>
      <c r="AI97" s="283"/>
      <c r="AJ97" s="283"/>
      <c r="AK97" s="284"/>
      <c r="AL97" s="54"/>
      <c r="AZ97" s="174"/>
    </row>
    <row r="98" spans="2:52" ht="11.25" customHeight="1">
      <c r="B98" s="27"/>
      <c r="C98" s="285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7"/>
      <c r="U98" s="289"/>
      <c r="V98" s="285"/>
      <c r="W98" s="286"/>
      <c r="X98" s="286"/>
      <c r="Y98" s="286"/>
      <c r="Z98" s="287"/>
      <c r="AA98" s="285"/>
      <c r="AB98" s="286"/>
      <c r="AC98" s="286"/>
      <c r="AD98" s="286"/>
      <c r="AE98" s="286"/>
      <c r="AF98" s="285"/>
      <c r="AG98" s="286"/>
      <c r="AH98" s="286"/>
      <c r="AI98" s="286"/>
      <c r="AJ98" s="286"/>
      <c r="AK98" s="287"/>
      <c r="AL98" s="54"/>
      <c r="AN98" s="273" t="s">
        <v>72</v>
      </c>
      <c r="AO98" s="274"/>
      <c r="AP98" s="275"/>
      <c r="AQ98" s="273" t="s">
        <v>73</v>
      </c>
      <c r="AR98" s="274"/>
      <c r="AS98" s="275"/>
      <c r="AT98" s="273" t="s">
        <v>17</v>
      </c>
      <c r="AU98" s="274"/>
      <c r="AV98" s="275"/>
      <c r="AW98" s="273" t="s">
        <v>18</v>
      </c>
      <c r="AX98" s="274"/>
      <c r="AY98" s="275"/>
      <c r="AZ98" s="178"/>
    </row>
    <row r="99" spans="2:52" ht="9.75" customHeight="1">
      <c r="B99" s="27"/>
      <c r="C99" s="285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7"/>
      <c r="U99" s="289"/>
      <c r="V99" s="285"/>
      <c r="W99" s="286"/>
      <c r="X99" s="286"/>
      <c r="Y99" s="286"/>
      <c r="Z99" s="287"/>
      <c r="AA99" s="285"/>
      <c r="AB99" s="286"/>
      <c r="AC99" s="286"/>
      <c r="AD99" s="286"/>
      <c r="AE99" s="286"/>
      <c r="AF99" s="285"/>
      <c r="AG99" s="286"/>
      <c r="AH99" s="286"/>
      <c r="AI99" s="286"/>
      <c r="AJ99" s="286"/>
      <c r="AK99" s="287"/>
      <c r="AL99" s="54"/>
      <c r="AN99" s="261" t="s">
        <v>49</v>
      </c>
      <c r="AO99" s="276" t="s">
        <v>31</v>
      </c>
      <c r="AP99" s="261" t="s">
        <v>87</v>
      </c>
      <c r="AQ99" s="261" t="s">
        <v>49</v>
      </c>
      <c r="AR99" s="276" t="s">
        <v>31</v>
      </c>
      <c r="AS99" s="261" t="s">
        <v>87</v>
      </c>
      <c r="AT99" s="261" t="s">
        <v>49</v>
      </c>
      <c r="AU99" s="276" t="s">
        <v>31</v>
      </c>
      <c r="AV99" s="261" t="s">
        <v>87</v>
      </c>
      <c r="AW99" s="261" t="s">
        <v>49</v>
      </c>
      <c r="AX99" s="276" t="s">
        <v>31</v>
      </c>
      <c r="AY99" s="261" t="s">
        <v>87</v>
      </c>
      <c r="AZ99" s="178"/>
    </row>
    <row r="100" spans="2:52" ht="9.75" customHeight="1">
      <c r="B100" s="27"/>
      <c r="C100" s="285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7"/>
      <c r="U100" s="290"/>
      <c r="V100" s="285"/>
      <c r="W100" s="286"/>
      <c r="X100" s="286"/>
      <c r="Y100" s="286"/>
      <c r="Z100" s="287"/>
      <c r="AA100" s="285"/>
      <c r="AB100" s="286"/>
      <c r="AC100" s="286"/>
      <c r="AD100" s="286"/>
      <c r="AE100" s="286"/>
      <c r="AF100" s="291"/>
      <c r="AG100" s="292"/>
      <c r="AH100" s="292"/>
      <c r="AI100" s="292"/>
      <c r="AJ100" s="292"/>
      <c r="AK100" s="293"/>
      <c r="AL100" s="54"/>
      <c r="AN100" s="261"/>
      <c r="AO100" s="277"/>
      <c r="AP100" s="261"/>
      <c r="AQ100" s="261"/>
      <c r="AR100" s="277"/>
      <c r="AS100" s="261"/>
      <c r="AT100" s="261"/>
      <c r="AU100" s="277"/>
      <c r="AV100" s="261"/>
      <c r="AW100" s="261"/>
      <c r="AX100" s="277"/>
      <c r="AY100" s="261"/>
      <c r="AZ100" s="174"/>
    </row>
    <row r="101" spans="2:52" ht="9" customHeight="1">
      <c r="B101" s="27"/>
      <c r="C101" s="341" t="s">
        <v>40</v>
      </c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3"/>
      <c r="U101" s="119" t="s">
        <v>41</v>
      </c>
      <c r="V101" s="341">
        <v>1</v>
      </c>
      <c r="W101" s="342"/>
      <c r="X101" s="342"/>
      <c r="Y101" s="342"/>
      <c r="Z101" s="343"/>
      <c r="AA101" s="341">
        <v>2</v>
      </c>
      <c r="AB101" s="342"/>
      <c r="AC101" s="342"/>
      <c r="AD101" s="342"/>
      <c r="AE101" s="343"/>
      <c r="AF101" s="344">
        <v>3</v>
      </c>
      <c r="AG101" s="345"/>
      <c r="AH101" s="345"/>
      <c r="AI101" s="345"/>
      <c r="AJ101" s="345"/>
      <c r="AK101" s="346"/>
      <c r="AL101" s="54"/>
      <c r="AN101" s="261"/>
      <c r="AO101" s="278"/>
      <c r="AP101" s="261"/>
      <c r="AQ101" s="261"/>
      <c r="AR101" s="278"/>
      <c r="AS101" s="261"/>
      <c r="AT101" s="261"/>
      <c r="AU101" s="278"/>
      <c r="AV101" s="261"/>
      <c r="AW101" s="261"/>
      <c r="AX101" s="278"/>
      <c r="AY101" s="261"/>
      <c r="AZ101" s="174"/>
    </row>
    <row r="102" spans="2:52" ht="13.5" customHeight="1">
      <c r="B102" s="27"/>
      <c r="C102" s="335" t="s">
        <v>152</v>
      </c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7"/>
      <c r="U102" s="145">
        <v>24</v>
      </c>
      <c r="V102" s="309" t="s">
        <v>33</v>
      </c>
      <c r="W102" s="309"/>
      <c r="X102" s="309"/>
      <c r="Y102" s="309"/>
      <c r="Z102" s="309"/>
      <c r="AA102" s="309" t="s">
        <v>33</v>
      </c>
      <c r="AB102" s="309"/>
      <c r="AC102" s="309"/>
      <c r="AD102" s="309"/>
      <c r="AE102" s="309"/>
      <c r="AF102" s="338">
        <f>SUM(AF103,AF105,AF107,AF109,AF111,AF112,AF117)</f>
        <v>0</v>
      </c>
      <c r="AG102" s="338"/>
      <c r="AH102" s="338"/>
      <c r="AI102" s="338"/>
      <c r="AJ102" s="338"/>
      <c r="AK102" s="338"/>
      <c r="AL102" s="54"/>
      <c r="AN102" s="112">
        <v>1</v>
      </c>
      <c r="AO102" s="112">
        <v>2</v>
      </c>
      <c r="AP102" s="112">
        <v>3</v>
      </c>
      <c r="AQ102" s="112">
        <v>1</v>
      </c>
      <c r="AR102" s="112">
        <v>2</v>
      </c>
      <c r="AS102" s="112">
        <v>3</v>
      </c>
      <c r="AT102" s="112">
        <v>1</v>
      </c>
      <c r="AU102" s="112">
        <v>2</v>
      </c>
      <c r="AV102" s="112">
        <v>3</v>
      </c>
      <c r="AW102" s="112">
        <v>1</v>
      </c>
      <c r="AX102" s="112">
        <v>2</v>
      </c>
      <c r="AY102" s="112">
        <v>3</v>
      </c>
      <c r="AZ102" s="174"/>
    </row>
    <row r="103" spans="2:52" ht="24.75" customHeight="1">
      <c r="B103" s="27"/>
      <c r="C103" s="322" t="s">
        <v>110</v>
      </c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40"/>
      <c r="U103" s="146">
        <v>25</v>
      </c>
      <c r="V103" s="281">
        <f aca="true" t="shared" si="3" ref="V103:V111">IF(инд=1,AN103,IF(инд=2,AN103+AQ103,IF(инд=3,AN103+AQ103+AT103,IF(инд=4,AN103+AQ103+AT103+AW103,0))))</f>
        <v>0</v>
      </c>
      <c r="W103" s="281"/>
      <c r="X103" s="281"/>
      <c r="Y103" s="281"/>
      <c r="Z103" s="281"/>
      <c r="AA103" s="312" t="s">
        <v>33</v>
      </c>
      <c r="AB103" s="312"/>
      <c r="AC103" s="312"/>
      <c r="AD103" s="312"/>
      <c r="AE103" s="312"/>
      <c r="AF103" s="249">
        <f aca="true" t="shared" si="4" ref="AF103:AF111">IF(инд=1,AP103,IF(инд=2,AP103+AS103,IF(инд=3,AP103+AS103+AV103,IF(инд=4,AP103+AS103+AV103+AY103,0))))</f>
        <v>0</v>
      </c>
      <c r="AG103" s="249"/>
      <c r="AH103" s="249"/>
      <c r="AI103" s="249"/>
      <c r="AJ103" s="249"/>
      <c r="AK103" s="249"/>
      <c r="AL103" s="29"/>
      <c r="AN103" s="182"/>
      <c r="AO103" s="183" t="s">
        <v>33</v>
      </c>
      <c r="AP103" s="199"/>
      <c r="AQ103" s="182"/>
      <c r="AR103" s="183" t="s">
        <v>33</v>
      </c>
      <c r="AS103" s="199"/>
      <c r="AT103" s="182"/>
      <c r="AU103" s="183" t="s">
        <v>33</v>
      </c>
      <c r="AV103" s="199"/>
      <c r="AW103" s="182"/>
      <c r="AX103" s="183" t="s">
        <v>33</v>
      </c>
      <c r="AY103" s="199"/>
      <c r="AZ103" s="174"/>
    </row>
    <row r="104" spans="2:52" ht="12" customHeight="1">
      <c r="B104" s="27"/>
      <c r="C104" s="305" t="s">
        <v>153</v>
      </c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7"/>
      <c r="U104" s="146">
        <v>26</v>
      </c>
      <c r="V104" s="281">
        <f t="shared" si="3"/>
        <v>0</v>
      </c>
      <c r="W104" s="281"/>
      <c r="X104" s="281"/>
      <c r="Y104" s="281"/>
      <c r="Z104" s="281"/>
      <c r="AA104" s="312" t="s">
        <v>33</v>
      </c>
      <c r="AB104" s="312"/>
      <c r="AC104" s="312"/>
      <c r="AD104" s="312"/>
      <c r="AE104" s="312"/>
      <c r="AF104" s="249">
        <f t="shared" si="4"/>
        <v>0</v>
      </c>
      <c r="AG104" s="249"/>
      <c r="AH104" s="249"/>
      <c r="AI104" s="249"/>
      <c r="AJ104" s="249"/>
      <c r="AK104" s="249"/>
      <c r="AL104" s="29"/>
      <c r="AN104" s="184"/>
      <c r="AO104" s="185" t="s">
        <v>33</v>
      </c>
      <c r="AP104" s="200"/>
      <c r="AQ104" s="184"/>
      <c r="AR104" s="185" t="s">
        <v>33</v>
      </c>
      <c r="AS104" s="200"/>
      <c r="AT104" s="184"/>
      <c r="AU104" s="185" t="s">
        <v>33</v>
      </c>
      <c r="AV104" s="200"/>
      <c r="AW104" s="184"/>
      <c r="AX104" s="185" t="s">
        <v>33</v>
      </c>
      <c r="AY104" s="200"/>
      <c r="AZ104" s="174"/>
    </row>
    <row r="105" spans="2:52" ht="12" customHeight="1">
      <c r="B105" s="27"/>
      <c r="C105" s="322" t="s">
        <v>154</v>
      </c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4"/>
      <c r="U105" s="146">
        <v>27</v>
      </c>
      <c r="V105" s="281">
        <f t="shared" si="3"/>
        <v>0</v>
      </c>
      <c r="W105" s="281"/>
      <c r="X105" s="281"/>
      <c r="Y105" s="281"/>
      <c r="Z105" s="281"/>
      <c r="AA105" s="312" t="s">
        <v>33</v>
      </c>
      <c r="AB105" s="312"/>
      <c r="AC105" s="312"/>
      <c r="AD105" s="312"/>
      <c r="AE105" s="312"/>
      <c r="AF105" s="249">
        <f t="shared" si="4"/>
        <v>0</v>
      </c>
      <c r="AG105" s="249"/>
      <c r="AH105" s="249"/>
      <c r="AI105" s="249"/>
      <c r="AJ105" s="249"/>
      <c r="AK105" s="249"/>
      <c r="AL105" s="29"/>
      <c r="AN105" s="184"/>
      <c r="AO105" s="185" t="s">
        <v>33</v>
      </c>
      <c r="AP105" s="200"/>
      <c r="AQ105" s="184"/>
      <c r="AR105" s="185" t="s">
        <v>33</v>
      </c>
      <c r="AS105" s="200"/>
      <c r="AT105" s="184"/>
      <c r="AU105" s="185" t="s">
        <v>33</v>
      </c>
      <c r="AV105" s="200"/>
      <c r="AW105" s="184"/>
      <c r="AX105" s="185" t="s">
        <v>33</v>
      </c>
      <c r="AY105" s="200"/>
      <c r="AZ105" s="174"/>
    </row>
    <row r="106" spans="2:52" ht="12" customHeight="1">
      <c r="B106" s="30"/>
      <c r="C106" s="329" t="s">
        <v>77</v>
      </c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1"/>
      <c r="U106" s="146" t="s">
        <v>155</v>
      </c>
      <c r="V106" s="281">
        <f t="shared" si="3"/>
        <v>0</v>
      </c>
      <c r="W106" s="281"/>
      <c r="X106" s="281"/>
      <c r="Y106" s="281"/>
      <c r="Z106" s="281"/>
      <c r="AA106" s="312" t="s">
        <v>33</v>
      </c>
      <c r="AB106" s="312"/>
      <c r="AC106" s="312"/>
      <c r="AD106" s="312"/>
      <c r="AE106" s="312"/>
      <c r="AF106" s="249">
        <f t="shared" si="4"/>
        <v>0</v>
      </c>
      <c r="AG106" s="249"/>
      <c r="AH106" s="249"/>
      <c r="AI106" s="249"/>
      <c r="AJ106" s="249"/>
      <c r="AK106" s="249"/>
      <c r="AL106" s="31"/>
      <c r="AN106" s="184"/>
      <c r="AO106" s="185" t="s">
        <v>33</v>
      </c>
      <c r="AP106" s="200"/>
      <c r="AQ106" s="184"/>
      <c r="AR106" s="185" t="s">
        <v>33</v>
      </c>
      <c r="AS106" s="200"/>
      <c r="AT106" s="184"/>
      <c r="AU106" s="185" t="s">
        <v>33</v>
      </c>
      <c r="AV106" s="200"/>
      <c r="AW106" s="184"/>
      <c r="AX106" s="185" t="s">
        <v>33</v>
      </c>
      <c r="AY106" s="200"/>
      <c r="AZ106" s="174"/>
    </row>
    <row r="107" spans="2:52" ht="12" customHeight="1">
      <c r="B107" s="32"/>
      <c r="C107" s="332" t="s">
        <v>94</v>
      </c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4"/>
      <c r="U107" s="146">
        <v>29</v>
      </c>
      <c r="V107" s="281">
        <f t="shared" si="3"/>
        <v>0</v>
      </c>
      <c r="W107" s="281"/>
      <c r="X107" s="281"/>
      <c r="Y107" s="281"/>
      <c r="Z107" s="281"/>
      <c r="AA107" s="281">
        <f>IF(AO23=1,AO107,IF(AO23=2,AR107,IF(AO23=3,AU107,AX107)))</f>
        <v>0</v>
      </c>
      <c r="AB107" s="281"/>
      <c r="AC107" s="281"/>
      <c r="AD107" s="281"/>
      <c r="AE107" s="281"/>
      <c r="AF107" s="249">
        <f t="shared" si="4"/>
        <v>0</v>
      </c>
      <c r="AG107" s="249"/>
      <c r="AH107" s="249"/>
      <c r="AI107" s="249"/>
      <c r="AJ107" s="249"/>
      <c r="AK107" s="249"/>
      <c r="AL107" s="33"/>
      <c r="AN107" s="184"/>
      <c r="AO107" s="184"/>
      <c r="AP107" s="200"/>
      <c r="AQ107" s="184"/>
      <c r="AR107" s="184"/>
      <c r="AS107" s="200"/>
      <c r="AT107" s="184"/>
      <c r="AU107" s="184"/>
      <c r="AV107" s="200"/>
      <c r="AW107" s="184"/>
      <c r="AX107" s="184"/>
      <c r="AY107" s="200"/>
      <c r="AZ107" s="174"/>
    </row>
    <row r="108" spans="2:52" ht="12" customHeight="1">
      <c r="B108" s="34"/>
      <c r="C108" s="302" t="s">
        <v>77</v>
      </c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6"/>
      <c r="U108" s="146" t="s">
        <v>216</v>
      </c>
      <c r="V108" s="281">
        <f t="shared" si="3"/>
        <v>0</v>
      </c>
      <c r="W108" s="281"/>
      <c r="X108" s="281"/>
      <c r="Y108" s="281"/>
      <c r="Z108" s="281"/>
      <c r="AA108" s="281">
        <f>IF(AO23=1,AO108,IF(AO23=2,AR108,IF(AO23=3,AU108,AX108)))</f>
        <v>0</v>
      </c>
      <c r="AB108" s="281"/>
      <c r="AC108" s="281"/>
      <c r="AD108" s="281"/>
      <c r="AE108" s="281"/>
      <c r="AF108" s="249">
        <f t="shared" si="4"/>
        <v>0</v>
      </c>
      <c r="AG108" s="249"/>
      <c r="AH108" s="249"/>
      <c r="AI108" s="249"/>
      <c r="AJ108" s="249"/>
      <c r="AK108" s="249"/>
      <c r="AL108" s="55"/>
      <c r="AN108" s="184"/>
      <c r="AO108" s="184"/>
      <c r="AP108" s="200"/>
      <c r="AQ108" s="184"/>
      <c r="AR108" s="184"/>
      <c r="AS108" s="200"/>
      <c r="AT108" s="184"/>
      <c r="AU108" s="184"/>
      <c r="AV108" s="200"/>
      <c r="AW108" s="184"/>
      <c r="AX108" s="184"/>
      <c r="AY108" s="200"/>
      <c r="AZ108" s="174"/>
    </row>
    <row r="109" spans="2:52" ht="21.75" customHeight="1">
      <c r="B109" s="34"/>
      <c r="C109" s="208" t="s">
        <v>95</v>
      </c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10"/>
      <c r="U109" s="146">
        <v>31</v>
      </c>
      <c r="V109" s="281">
        <f t="shared" si="3"/>
        <v>0</v>
      </c>
      <c r="W109" s="281"/>
      <c r="X109" s="281"/>
      <c r="Y109" s="281"/>
      <c r="Z109" s="281"/>
      <c r="AA109" s="281">
        <f>IF(AO23=1,AO109,IF(AO23=2,AR109,IF(AO23=3,AU109,AX109)))</f>
        <v>0</v>
      </c>
      <c r="AB109" s="281"/>
      <c r="AC109" s="281"/>
      <c r="AD109" s="281"/>
      <c r="AE109" s="281"/>
      <c r="AF109" s="249">
        <f t="shared" si="4"/>
        <v>0</v>
      </c>
      <c r="AG109" s="249"/>
      <c r="AH109" s="249"/>
      <c r="AI109" s="249"/>
      <c r="AJ109" s="249"/>
      <c r="AK109" s="249"/>
      <c r="AL109" s="45"/>
      <c r="AN109" s="184"/>
      <c r="AO109" s="184"/>
      <c r="AP109" s="200"/>
      <c r="AQ109" s="184"/>
      <c r="AR109" s="184"/>
      <c r="AS109" s="200"/>
      <c r="AT109" s="184"/>
      <c r="AU109" s="184"/>
      <c r="AV109" s="200"/>
      <c r="AW109" s="184"/>
      <c r="AX109" s="184"/>
      <c r="AY109" s="200"/>
      <c r="AZ109" s="174"/>
    </row>
    <row r="110" spans="2:52" ht="12" customHeight="1">
      <c r="B110" s="27"/>
      <c r="C110" s="302" t="s">
        <v>77</v>
      </c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6"/>
      <c r="U110" s="146" t="s">
        <v>215</v>
      </c>
      <c r="V110" s="281">
        <f t="shared" si="3"/>
        <v>0</v>
      </c>
      <c r="W110" s="281"/>
      <c r="X110" s="281"/>
      <c r="Y110" s="281"/>
      <c r="Z110" s="281"/>
      <c r="AA110" s="281">
        <f>IF(AO23=1,AO110,IF(AO23=2,AR110,IF(AO23=3,AU110,AX110)))</f>
        <v>0</v>
      </c>
      <c r="AB110" s="281"/>
      <c r="AC110" s="281"/>
      <c r="AD110" s="281"/>
      <c r="AE110" s="281"/>
      <c r="AF110" s="249">
        <f t="shared" si="4"/>
        <v>0</v>
      </c>
      <c r="AG110" s="249"/>
      <c r="AH110" s="249"/>
      <c r="AI110" s="249"/>
      <c r="AJ110" s="249"/>
      <c r="AK110" s="249"/>
      <c r="AL110" s="29"/>
      <c r="AN110" s="184"/>
      <c r="AO110" s="184"/>
      <c r="AP110" s="200"/>
      <c r="AQ110" s="184"/>
      <c r="AR110" s="184"/>
      <c r="AS110" s="200"/>
      <c r="AT110" s="184"/>
      <c r="AU110" s="184"/>
      <c r="AV110" s="200"/>
      <c r="AW110" s="184"/>
      <c r="AX110" s="184"/>
      <c r="AY110" s="200"/>
      <c r="AZ110" s="174"/>
    </row>
    <row r="111" spans="2:52" ht="12" customHeight="1">
      <c r="B111" s="35"/>
      <c r="C111" s="208" t="s">
        <v>96</v>
      </c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8"/>
      <c r="U111" s="146">
        <v>33</v>
      </c>
      <c r="V111" s="281">
        <f t="shared" si="3"/>
        <v>0</v>
      </c>
      <c r="W111" s="281"/>
      <c r="X111" s="281"/>
      <c r="Y111" s="281"/>
      <c r="Z111" s="281"/>
      <c r="AA111" s="281">
        <f>IF(AO23=1,AO111,IF(AO23=2,AR111,IF(AO23=3,AU111,AX111)))</f>
        <v>0</v>
      </c>
      <c r="AB111" s="281"/>
      <c r="AC111" s="281"/>
      <c r="AD111" s="281"/>
      <c r="AE111" s="281"/>
      <c r="AF111" s="249">
        <f t="shared" si="4"/>
        <v>0</v>
      </c>
      <c r="AG111" s="249"/>
      <c r="AH111" s="249"/>
      <c r="AI111" s="249"/>
      <c r="AJ111" s="249"/>
      <c r="AK111" s="249"/>
      <c r="AL111" s="36"/>
      <c r="AN111" s="184"/>
      <c r="AO111" s="184"/>
      <c r="AP111" s="200"/>
      <c r="AQ111" s="184"/>
      <c r="AR111" s="184"/>
      <c r="AS111" s="200"/>
      <c r="AT111" s="184"/>
      <c r="AU111" s="184"/>
      <c r="AV111" s="200"/>
      <c r="AW111" s="184"/>
      <c r="AX111" s="184"/>
      <c r="AY111" s="200"/>
      <c r="AZ111" s="174"/>
    </row>
    <row r="112" spans="2:52" ht="12" customHeight="1">
      <c r="B112" s="27"/>
      <c r="C112" s="322" t="s">
        <v>186</v>
      </c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4"/>
      <c r="U112" s="146">
        <v>34</v>
      </c>
      <c r="V112" s="281">
        <f aca="true" t="shared" si="5" ref="V112:V117">IF(инд=1,AN112,IF(инд=2,AN112+AQ112,IF(инд=3,AN112+AQ112+AT112,IF(инд=4,AN112+AQ112+AT112+AW112,0))))</f>
        <v>0</v>
      </c>
      <c r="W112" s="281"/>
      <c r="X112" s="281"/>
      <c r="Y112" s="281"/>
      <c r="Z112" s="281"/>
      <c r="AA112" s="281">
        <f>IF(AO23=1,AO112,IF(AO23=2,AR112,IF(AO23=3,AU112,AX112)))</f>
        <v>0</v>
      </c>
      <c r="AB112" s="281"/>
      <c r="AC112" s="281"/>
      <c r="AD112" s="281"/>
      <c r="AE112" s="281"/>
      <c r="AF112" s="249">
        <f aca="true" t="shared" si="6" ref="AF112:AF117">IF(инд=1,AP112,IF(инд=2,AP112+AS112,IF(инд=3,AP112+AS112+AV112,IF(инд=4,AP112+AS112+AV112+AY112,0))))</f>
        <v>0</v>
      </c>
      <c r="AG112" s="249"/>
      <c r="AH112" s="249"/>
      <c r="AI112" s="249"/>
      <c r="AJ112" s="249"/>
      <c r="AK112" s="249"/>
      <c r="AL112" s="29"/>
      <c r="AN112" s="185">
        <f>AN113+AN115+AN116</f>
        <v>0</v>
      </c>
      <c r="AO112" s="185">
        <f aca="true" t="shared" si="7" ref="AO112:AY112">AO113+AO115+AO116</f>
        <v>0</v>
      </c>
      <c r="AP112" s="203">
        <f t="shared" si="7"/>
        <v>0</v>
      </c>
      <c r="AQ112" s="185">
        <f t="shared" si="7"/>
        <v>0</v>
      </c>
      <c r="AR112" s="185">
        <f t="shared" si="7"/>
        <v>0</v>
      </c>
      <c r="AS112" s="203">
        <f t="shared" si="7"/>
        <v>0</v>
      </c>
      <c r="AT112" s="185">
        <f t="shared" si="7"/>
        <v>0</v>
      </c>
      <c r="AU112" s="185">
        <f t="shared" si="7"/>
        <v>0</v>
      </c>
      <c r="AV112" s="203">
        <f t="shared" si="7"/>
        <v>0</v>
      </c>
      <c r="AW112" s="185">
        <f t="shared" si="7"/>
        <v>0</v>
      </c>
      <c r="AX112" s="185">
        <f t="shared" si="7"/>
        <v>0</v>
      </c>
      <c r="AY112" s="203">
        <f t="shared" si="7"/>
        <v>0</v>
      </c>
      <c r="AZ112" s="174"/>
    </row>
    <row r="113" spans="2:52" ht="24" customHeight="1">
      <c r="B113" s="27"/>
      <c r="C113" s="316" t="s">
        <v>97</v>
      </c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8"/>
      <c r="U113" s="146">
        <v>35</v>
      </c>
      <c r="V113" s="281">
        <f t="shared" si="5"/>
        <v>0</v>
      </c>
      <c r="W113" s="281"/>
      <c r="X113" s="281"/>
      <c r="Y113" s="281"/>
      <c r="Z113" s="281"/>
      <c r="AA113" s="281">
        <f>IF(AO23=1,AO113,IF(AO23=2,AR113,IF(AO23=3,AU113,AX113)))</f>
        <v>0</v>
      </c>
      <c r="AB113" s="281"/>
      <c r="AC113" s="281"/>
      <c r="AD113" s="281"/>
      <c r="AE113" s="281"/>
      <c r="AF113" s="249">
        <f t="shared" si="6"/>
        <v>0</v>
      </c>
      <c r="AG113" s="249"/>
      <c r="AH113" s="249"/>
      <c r="AI113" s="249"/>
      <c r="AJ113" s="249"/>
      <c r="AK113" s="249"/>
      <c r="AL113" s="29"/>
      <c r="AN113" s="184"/>
      <c r="AO113" s="184"/>
      <c r="AP113" s="200"/>
      <c r="AQ113" s="184"/>
      <c r="AR113" s="184"/>
      <c r="AS113" s="200"/>
      <c r="AT113" s="184"/>
      <c r="AU113" s="184"/>
      <c r="AV113" s="200"/>
      <c r="AW113" s="184"/>
      <c r="AX113" s="184"/>
      <c r="AY113" s="200"/>
      <c r="AZ113" s="174"/>
    </row>
    <row r="114" spans="2:52" ht="12" customHeight="1">
      <c r="B114" s="27"/>
      <c r="C114" s="299" t="s">
        <v>77</v>
      </c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1"/>
      <c r="U114" s="146" t="s">
        <v>214</v>
      </c>
      <c r="V114" s="281">
        <f t="shared" si="5"/>
        <v>0</v>
      </c>
      <c r="W114" s="281"/>
      <c r="X114" s="281"/>
      <c r="Y114" s="281"/>
      <c r="Z114" s="281"/>
      <c r="AA114" s="281">
        <f>IF(AO23=1,AO114,IF(AO23=2,AR114,IF(AO23=3,AU114,AX114)))</f>
        <v>0</v>
      </c>
      <c r="AB114" s="281"/>
      <c r="AC114" s="281"/>
      <c r="AD114" s="281"/>
      <c r="AE114" s="281"/>
      <c r="AF114" s="249">
        <f t="shared" si="6"/>
        <v>0</v>
      </c>
      <c r="AG114" s="249"/>
      <c r="AH114" s="249"/>
      <c r="AI114" s="249"/>
      <c r="AJ114" s="249"/>
      <c r="AK114" s="249"/>
      <c r="AL114" s="29"/>
      <c r="AN114" s="184"/>
      <c r="AO114" s="184"/>
      <c r="AP114" s="200"/>
      <c r="AQ114" s="184"/>
      <c r="AR114" s="184"/>
      <c r="AS114" s="200"/>
      <c r="AT114" s="184"/>
      <c r="AU114" s="184"/>
      <c r="AV114" s="200"/>
      <c r="AW114" s="184"/>
      <c r="AX114" s="184"/>
      <c r="AY114" s="200"/>
      <c r="AZ114" s="174"/>
    </row>
    <row r="115" spans="2:52" ht="12" customHeight="1">
      <c r="B115" s="27"/>
      <c r="C115" s="302" t="s">
        <v>98</v>
      </c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4"/>
      <c r="U115" s="146">
        <v>37</v>
      </c>
      <c r="V115" s="281">
        <f t="shared" si="5"/>
        <v>0</v>
      </c>
      <c r="W115" s="281"/>
      <c r="X115" s="281"/>
      <c r="Y115" s="281"/>
      <c r="Z115" s="281"/>
      <c r="AA115" s="281">
        <f>IF(AO23=1,AO115,IF(AO23=2,AR115,IF(AO23=3,AU115,AX115)))</f>
        <v>0</v>
      </c>
      <c r="AB115" s="281"/>
      <c r="AC115" s="281"/>
      <c r="AD115" s="281"/>
      <c r="AE115" s="281"/>
      <c r="AF115" s="249">
        <f t="shared" si="6"/>
        <v>0</v>
      </c>
      <c r="AG115" s="249"/>
      <c r="AH115" s="249"/>
      <c r="AI115" s="249"/>
      <c r="AJ115" s="249"/>
      <c r="AK115" s="249"/>
      <c r="AL115" s="29"/>
      <c r="AN115" s="184"/>
      <c r="AO115" s="184"/>
      <c r="AP115" s="200"/>
      <c r="AQ115" s="184"/>
      <c r="AR115" s="184"/>
      <c r="AS115" s="200"/>
      <c r="AT115" s="184"/>
      <c r="AU115" s="184"/>
      <c r="AV115" s="200"/>
      <c r="AW115" s="184"/>
      <c r="AX115" s="184"/>
      <c r="AY115" s="200"/>
      <c r="AZ115" s="174"/>
    </row>
    <row r="116" spans="2:52" ht="12" customHeight="1">
      <c r="B116" s="39"/>
      <c r="C116" s="305" t="s">
        <v>156</v>
      </c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7"/>
      <c r="U116" s="146">
        <v>38</v>
      </c>
      <c r="V116" s="281">
        <f t="shared" si="5"/>
        <v>0</v>
      </c>
      <c r="W116" s="281"/>
      <c r="X116" s="281"/>
      <c r="Y116" s="281"/>
      <c r="Z116" s="281"/>
      <c r="AA116" s="281">
        <f>IF(AO23=1,AO116,IF(AO23=2,AR116,IF(AO23=3,AU116,AX116)))</f>
        <v>0</v>
      </c>
      <c r="AB116" s="281"/>
      <c r="AC116" s="281"/>
      <c r="AD116" s="281"/>
      <c r="AE116" s="281"/>
      <c r="AF116" s="249">
        <f t="shared" si="6"/>
        <v>0</v>
      </c>
      <c r="AG116" s="249"/>
      <c r="AH116" s="249"/>
      <c r="AI116" s="249"/>
      <c r="AJ116" s="249"/>
      <c r="AK116" s="249"/>
      <c r="AL116" s="40"/>
      <c r="AN116" s="184"/>
      <c r="AO116" s="184"/>
      <c r="AP116" s="200"/>
      <c r="AQ116" s="184"/>
      <c r="AR116" s="184"/>
      <c r="AS116" s="200"/>
      <c r="AT116" s="184"/>
      <c r="AU116" s="184"/>
      <c r="AV116" s="200"/>
      <c r="AW116" s="184"/>
      <c r="AX116" s="184"/>
      <c r="AY116" s="200"/>
      <c r="AZ116" s="174"/>
    </row>
    <row r="117" spans="2:52" ht="33" customHeight="1">
      <c r="B117" s="41"/>
      <c r="C117" s="319" t="s">
        <v>111</v>
      </c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1"/>
      <c r="U117" s="147">
        <v>39</v>
      </c>
      <c r="V117" s="268">
        <f t="shared" si="5"/>
        <v>0</v>
      </c>
      <c r="W117" s="268"/>
      <c r="X117" s="268"/>
      <c r="Y117" s="268"/>
      <c r="Z117" s="268"/>
      <c r="AA117" s="268">
        <f>IF(AO23=1,AO117,IF(AO23=2,AR117,IF(AO23=3,AU117,AX117)))</f>
        <v>0</v>
      </c>
      <c r="AB117" s="268"/>
      <c r="AC117" s="268"/>
      <c r="AD117" s="268"/>
      <c r="AE117" s="268"/>
      <c r="AF117" s="250">
        <f t="shared" si="6"/>
        <v>0</v>
      </c>
      <c r="AG117" s="250"/>
      <c r="AH117" s="250"/>
      <c r="AI117" s="250"/>
      <c r="AJ117" s="250"/>
      <c r="AK117" s="250"/>
      <c r="AL117" s="42"/>
      <c r="AN117" s="184"/>
      <c r="AO117" s="184"/>
      <c r="AP117" s="200"/>
      <c r="AQ117" s="184"/>
      <c r="AR117" s="184"/>
      <c r="AS117" s="200"/>
      <c r="AT117" s="184"/>
      <c r="AU117" s="184"/>
      <c r="AV117" s="200"/>
      <c r="AW117" s="184"/>
      <c r="AX117" s="184"/>
      <c r="AY117" s="200"/>
      <c r="AZ117" s="174"/>
    </row>
    <row r="118" spans="2:38" ht="16.5" customHeight="1">
      <c r="B118" s="35"/>
      <c r="C118" s="100"/>
      <c r="D118" s="100"/>
      <c r="E118" s="100"/>
      <c r="F118" s="100"/>
      <c r="G118" s="100"/>
      <c r="H118" s="10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23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21"/>
      <c r="AG118" s="21"/>
      <c r="AH118" s="21"/>
      <c r="AI118" s="21"/>
      <c r="AJ118" s="21"/>
      <c r="AK118" s="21"/>
      <c r="AL118" s="36"/>
    </row>
    <row r="119" spans="2:38" ht="39.75" customHeight="1">
      <c r="B119" s="30"/>
      <c r="C119" s="263" t="s">
        <v>217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31"/>
    </row>
    <row r="120" spans="2:38" ht="12" customHeight="1">
      <c r="B120" s="3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31"/>
    </row>
    <row r="121" spans="2:38" ht="12" customHeight="1">
      <c r="B121" s="30"/>
      <c r="C121" s="308" t="s">
        <v>157</v>
      </c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08"/>
      <c r="AK121" s="308"/>
      <c r="AL121" s="31"/>
    </row>
    <row r="122" spans="2:52" ht="12" customHeight="1">
      <c r="B122" s="35"/>
      <c r="C122" s="262" t="s">
        <v>158</v>
      </c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36"/>
      <c r="AZ122" s="167"/>
    </row>
    <row r="123" spans="2:52" ht="9.75" customHeight="1">
      <c r="B123" s="35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133"/>
      <c r="AG123" s="133"/>
      <c r="AH123" s="133"/>
      <c r="AI123" s="133"/>
      <c r="AJ123" s="133"/>
      <c r="AK123" s="133"/>
      <c r="AL123" s="36"/>
      <c r="AZ123" s="167"/>
    </row>
    <row r="124" spans="2:52" ht="15" customHeight="1">
      <c r="B124" s="35"/>
      <c r="C124" s="245" t="s">
        <v>38</v>
      </c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6" t="s">
        <v>86</v>
      </c>
      <c r="W124" s="246"/>
      <c r="X124" s="246"/>
      <c r="Y124" s="246"/>
      <c r="Z124" s="246" t="s">
        <v>78</v>
      </c>
      <c r="AA124" s="246"/>
      <c r="AB124" s="246"/>
      <c r="AC124" s="246"/>
      <c r="AD124" s="264" t="s">
        <v>187</v>
      </c>
      <c r="AE124" s="264"/>
      <c r="AF124" s="264"/>
      <c r="AG124" s="264"/>
      <c r="AH124" s="264"/>
      <c r="AI124" s="264"/>
      <c r="AJ124" s="264"/>
      <c r="AK124" s="264"/>
      <c r="AL124" s="36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175"/>
    </row>
    <row r="125" spans="2:52" ht="15" customHeight="1">
      <c r="B125" s="3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6"/>
      <c r="W125" s="246"/>
      <c r="X125" s="246"/>
      <c r="Y125" s="246"/>
      <c r="Z125" s="246"/>
      <c r="AA125" s="246"/>
      <c r="AB125" s="246"/>
      <c r="AC125" s="246"/>
      <c r="AD125" s="264"/>
      <c r="AE125" s="264"/>
      <c r="AF125" s="264"/>
      <c r="AG125" s="264"/>
      <c r="AH125" s="264"/>
      <c r="AI125" s="264"/>
      <c r="AJ125" s="264"/>
      <c r="AK125" s="264"/>
      <c r="AL125" s="36"/>
      <c r="AN125" s="120" t="s">
        <v>62</v>
      </c>
      <c r="AO125" s="120" t="s">
        <v>65</v>
      </c>
      <c r="AP125" s="120" t="s">
        <v>68</v>
      </c>
      <c r="AQ125" s="120" t="s">
        <v>71</v>
      </c>
      <c r="AR125" s="150"/>
      <c r="AS125" s="150"/>
      <c r="AT125" s="150"/>
      <c r="AU125" s="150"/>
      <c r="AV125" s="150"/>
      <c r="AW125" s="150"/>
      <c r="AX125" s="150"/>
      <c r="AY125" s="150"/>
      <c r="AZ125" s="175"/>
    </row>
    <row r="126" spans="2:52" ht="9.75" customHeight="1">
      <c r="B126" s="27"/>
      <c r="C126" s="296" t="s">
        <v>40</v>
      </c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8"/>
      <c r="V126" s="251" t="s">
        <v>41</v>
      </c>
      <c r="W126" s="252"/>
      <c r="X126" s="252"/>
      <c r="Y126" s="253"/>
      <c r="Z126" s="251" t="s">
        <v>81</v>
      </c>
      <c r="AA126" s="252"/>
      <c r="AB126" s="252"/>
      <c r="AC126" s="253"/>
      <c r="AD126" s="265">
        <v>1</v>
      </c>
      <c r="AE126" s="266"/>
      <c r="AF126" s="266"/>
      <c r="AG126" s="266"/>
      <c r="AH126" s="266"/>
      <c r="AI126" s="266"/>
      <c r="AJ126" s="266"/>
      <c r="AK126" s="267"/>
      <c r="AL126" s="29"/>
      <c r="AN126" s="112">
        <v>1</v>
      </c>
      <c r="AO126" s="112">
        <v>2</v>
      </c>
      <c r="AP126" s="112">
        <v>3</v>
      </c>
      <c r="AQ126" s="112">
        <v>4</v>
      </c>
      <c r="AR126" s="151"/>
      <c r="AS126" s="151"/>
      <c r="AT126" s="151"/>
      <c r="AU126" s="151"/>
      <c r="AV126" s="151"/>
      <c r="AW126" s="151"/>
      <c r="AX126" s="151"/>
      <c r="AY126" s="151"/>
      <c r="AZ126" s="175"/>
    </row>
    <row r="127" spans="2:52" ht="26.25" customHeight="1">
      <c r="B127" s="27"/>
      <c r="C127" s="310" t="s">
        <v>174</v>
      </c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244">
        <v>40</v>
      </c>
      <c r="W127" s="244"/>
      <c r="X127" s="244"/>
      <c r="Y127" s="244"/>
      <c r="Z127" s="244" t="s">
        <v>101</v>
      </c>
      <c r="AA127" s="244"/>
      <c r="AB127" s="244"/>
      <c r="AC127" s="244"/>
      <c r="AD127" s="309">
        <f>IF(AO23=1,AN127,IF(AO23=2,AN127+AO127,IF(AO23=3,AN127+AO127+AP127,AN127+AO127+AP127+AQ127)))</f>
        <v>0</v>
      </c>
      <c r="AE127" s="309"/>
      <c r="AF127" s="309"/>
      <c r="AG127" s="309"/>
      <c r="AH127" s="309"/>
      <c r="AI127" s="309"/>
      <c r="AJ127" s="309"/>
      <c r="AK127" s="309"/>
      <c r="AL127" s="29"/>
      <c r="AN127" s="179"/>
      <c r="AO127" s="179"/>
      <c r="AP127" s="179"/>
      <c r="AQ127" s="179"/>
      <c r="AR127" s="152"/>
      <c r="AS127" s="152"/>
      <c r="AT127" s="152"/>
      <c r="AU127" s="152"/>
      <c r="AV127" s="152"/>
      <c r="AW127" s="152"/>
      <c r="AX127" s="152"/>
      <c r="AY127" s="152"/>
      <c r="AZ127" s="175" t="str">
        <f>ADDRESS(ROW(),COLUMN(AM127)+инд*3,1,1,"4-фонд")</f>
        <v>'4-фонд'!$AS$127</v>
      </c>
    </row>
    <row r="128" spans="2:52" ht="43.5" customHeight="1">
      <c r="B128" s="27"/>
      <c r="C128" s="313" t="s">
        <v>188</v>
      </c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223">
        <v>41</v>
      </c>
      <c r="W128" s="223"/>
      <c r="X128" s="223"/>
      <c r="Y128" s="223"/>
      <c r="Z128" s="223" t="s">
        <v>101</v>
      </c>
      <c r="AA128" s="223"/>
      <c r="AB128" s="223"/>
      <c r="AC128" s="223"/>
      <c r="AD128" s="312">
        <f>IF(AO23=1,AN128,IF(AO23=2,AO128,IF(AO23=3,AP128,AQ128)))</f>
        <v>0</v>
      </c>
      <c r="AE128" s="312"/>
      <c r="AF128" s="312"/>
      <c r="AG128" s="312"/>
      <c r="AH128" s="312"/>
      <c r="AI128" s="312"/>
      <c r="AJ128" s="312"/>
      <c r="AK128" s="312"/>
      <c r="AL128" s="29"/>
      <c r="AN128" s="180"/>
      <c r="AO128" s="180"/>
      <c r="AP128" s="180"/>
      <c r="AQ128" s="180"/>
      <c r="AR128" s="152"/>
      <c r="AS128" s="152"/>
      <c r="AT128" s="152"/>
      <c r="AU128" s="152"/>
      <c r="AV128" s="152"/>
      <c r="AW128" s="152"/>
      <c r="AX128" s="152"/>
      <c r="AY128" s="152"/>
      <c r="AZ128" s="175" t="str">
        <f>ADDRESS(ROW(),COLUMN(AM128)+инд*3,1,1,"4-фонд")</f>
        <v>'4-фонд'!$AS$128</v>
      </c>
    </row>
    <row r="129" spans="2:52" ht="13.5" customHeight="1">
      <c r="B129" s="27"/>
      <c r="C129" s="225" t="s">
        <v>99</v>
      </c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3">
        <v>42</v>
      </c>
      <c r="W129" s="223"/>
      <c r="X129" s="223"/>
      <c r="Y129" s="223"/>
      <c r="Z129" s="223" t="s">
        <v>101</v>
      </c>
      <c r="AA129" s="223"/>
      <c r="AB129" s="223"/>
      <c r="AC129" s="223"/>
      <c r="AD129" s="312">
        <f>IF(AO23=1,AN129,IF(AO23=2,AO129,IF(AO23=3,AP129,AQ129)))</f>
        <v>0</v>
      </c>
      <c r="AE129" s="312"/>
      <c r="AF129" s="312"/>
      <c r="AG129" s="312"/>
      <c r="AH129" s="312"/>
      <c r="AI129" s="312"/>
      <c r="AJ129" s="312"/>
      <c r="AK129" s="312"/>
      <c r="AL129" s="29"/>
      <c r="AN129" s="180"/>
      <c r="AO129" s="180"/>
      <c r="AP129" s="180"/>
      <c r="AQ129" s="180"/>
      <c r="AR129" s="152"/>
      <c r="AS129" s="152"/>
      <c r="AT129" s="152"/>
      <c r="AU129" s="152"/>
      <c r="AV129" s="152"/>
      <c r="AW129" s="152"/>
      <c r="AX129" s="152"/>
      <c r="AY129" s="152"/>
      <c r="AZ129" s="175" t="str">
        <f>ADDRESS(ROW(),COLUMN(AM129)+инд*3,1,1,"4-фонд")</f>
        <v>'4-фонд'!$AS$129</v>
      </c>
    </row>
    <row r="130" spans="2:52" ht="13.5" customHeight="1">
      <c r="B130" s="27"/>
      <c r="C130" s="224" t="s">
        <v>100</v>
      </c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3">
        <v>43</v>
      </c>
      <c r="W130" s="223"/>
      <c r="X130" s="223"/>
      <c r="Y130" s="223"/>
      <c r="Z130" s="223" t="s">
        <v>101</v>
      </c>
      <c r="AA130" s="223"/>
      <c r="AB130" s="223"/>
      <c r="AC130" s="223"/>
      <c r="AD130" s="312">
        <f>IF(AO23=1,AN130,IF(AO23=2,AO130,IF(AO23=3,AP130,AQ130)))</f>
        <v>0</v>
      </c>
      <c r="AE130" s="312"/>
      <c r="AF130" s="312"/>
      <c r="AG130" s="312"/>
      <c r="AH130" s="312"/>
      <c r="AI130" s="312"/>
      <c r="AJ130" s="312"/>
      <c r="AK130" s="312"/>
      <c r="AL130" s="29"/>
      <c r="AN130" s="180"/>
      <c r="AO130" s="180"/>
      <c r="AP130" s="180"/>
      <c r="AQ130" s="180"/>
      <c r="AR130" s="152"/>
      <c r="AS130" s="152"/>
      <c r="AT130" s="152"/>
      <c r="AU130" s="152"/>
      <c r="AV130" s="152"/>
      <c r="AW130" s="152"/>
      <c r="AX130" s="152"/>
      <c r="AY130" s="152"/>
      <c r="AZ130" s="175"/>
    </row>
    <row r="131" spans="2:52" ht="35.25" customHeight="1">
      <c r="B131" s="27"/>
      <c r="C131" s="222" t="s">
        <v>189</v>
      </c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23">
        <v>44</v>
      </c>
      <c r="W131" s="223"/>
      <c r="X131" s="223"/>
      <c r="Y131" s="223"/>
      <c r="Z131" s="223" t="s">
        <v>101</v>
      </c>
      <c r="AA131" s="223"/>
      <c r="AB131" s="223"/>
      <c r="AC131" s="223"/>
      <c r="AD131" s="312">
        <f>IF(AO23=1,AN131,IF(AO23=2,AO131,IF(AO23=3,AP131,AQ131)))</f>
        <v>0</v>
      </c>
      <c r="AE131" s="312"/>
      <c r="AF131" s="312"/>
      <c r="AG131" s="312"/>
      <c r="AH131" s="312"/>
      <c r="AI131" s="312"/>
      <c r="AJ131" s="312"/>
      <c r="AK131" s="312"/>
      <c r="AL131" s="29"/>
      <c r="AN131" s="180"/>
      <c r="AO131" s="180"/>
      <c r="AP131" s="180"/>
      <c r="AQ131" s="180"/>
      <c r="AR131" s="152"/>
      <c r="AS131" s="152"/>
      <c r="AT131" s="152"/>
      <c r="AU131" s="152"/>
      <c r="AV131" s="152"/>
      <c r="AW131" s="152"/>
      <c r="AX131" s="152"/>
      <c r="AY131" s="152"/>
      <c r="AZ131" s="175"/>
    </row>
    <row r="132" spans="2:52" ht="13.5" customHeight="1">
      <c r="B132" s="27"/>
      <c r="C132" s="225" t="s">
        <v>99</v>
      </c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3">
        <v>45</v>
      </c>
      <c r="W132" s="223"/>
      <c r="X132" s="223"/>
      <c r="Y132" s="223"/>
      <c r="Z132" s="223" t="s">
        <v>101</v>
      </c>
      <c r="AA132" s="223"/>
      <c r="AB132" s="223"/>
      <c r="AC132" s="223"/>
      <c r="AD132" s="312">
        <f>IF(AO23=1,AN132,IF(AO23=2,AO132,IF(AO23=3,AP132,AQ132)))</f>
        <v>0</v>
      </c>
      <c r="AE132" s="312"/>
      <c r="AF132" s="312"/>
      <c r="AG132" s="312"/>
      <c r="AH132" s="312"/>
      <c r="AI132" s="312"/>
      <c r="AJ132" s="312"/>
      <c r="AK132" s="312"/>
      <c r="AL132" s="29"/>
      <c r="AN132" s="180"/>
      <c r="AO132" s="180"/>
      <c r="AP132" s="180"/>
      <c r="AQ132" s="180"/>
      <c r="AR132" s="152"/>
      <c r="AS132" s="152"/>
      <c r="AT132" s="152"/>
      <c r="AU132" s="152"/>
      <c r="AV132" s="152"/>
      <c r="AW132" s="152"/>
      <c r="AX132" s="152"/>
      <c r="AY132" s="152"/>
      <c r="AZ132" s="175"/>
    </row>
    <row r="133" spans="2:52" ht="13.5" customHeight="1">
      <c r="B133" s="27"/>
      <c r="C133" s="224" t="s">
        <v>100</v>
      </c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3">
        <v>46</v>
      </c>
      <c r="W133" s="223"/>
      <c r="X133" s="223"/>
      <c r="Y133" s="223"/>
      <c r="Z133" s="223" t="s">
        <v>101</v>
      </c>
      <c r="AA133" s="223"/>
      <c r="AB133" s="223"/>
      <c r="AC133" s="223"/>
      <c r="AD133" s="312">
        <f>IF(AO23=1,AN133,IF(AO23=2,AO133,IF(AO23=3,AP133,AQ133)))</f>
        <v>0</v>
      </c>
      <c r="AE133" s="312"/>
      <c r="AF133" s="312"/>
      <c r="AG133" s="312"/>
      <c r="AH133" s="312"/>
      <c r="AI133" s="312"/>
      <c r="AJ133" s="312"/>
      <c r="AK133" s="312"/>
      <c r="AL133" s="29"/>
      <c r="AN133" s="180"/>
      <c r="AO133" s="180"/>
      <c r="AP133" s="180"/>
      <c r="AQ133" s="180"/>
      <c r="AR133" s="152"/>
      <c r="AS133" s="152"/>
      <c r="AT133" s="152"/>
      <c r="AU133" s="152"/>
      <c r="AV133" s="152"/>
      <c r="AW133" s="152"/>
      <c r="AX133" s="152"/>
      <c r="AY133" s="152"/>
      <c r="AZ133" s="175"/>
    </row>
    <row r="134" spans="2:52" ht="24" customHeight="1">
      <c r="B134" s="27"/>
      <c r="C134" s="222" t="s">
        <v>190</v>
      </c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23">
        <v>47</v>
      </c>
      <c r="W134" s="223"/>
      <c r="X134" s="223"/>
      <c r="Y134" s="223"/>
      <c r="Z134" s="223" t="s">
        <v>101</v>
      </c>
      <c r="AA134" s="223"/>
      <c r="AB134" s="223"/>
      <c r="AC134" s="223"/>
      <c r="AD134" s="312">
        <f>IF(AO23=1,AN134,IF(AO23=2,AO134,IF(AO23=3,AP134,AQ134)))</f>
        <v>0</v>
      </c>
      <c r="AE134" s="312"/>
      <c r="AF134" s="312"/>
      <c r="AG134" s="312"/>
      <c r="AH134" s="312"/>
      <c r="AI134" s="312"/>
      <c r="AJ134" s="312"/>
      <c r="AK134" s="312"/>
      <c r="AL134" s="29"/>
      <c r="AN134" s="180"/>
      <c r="AO134" s="180"/>
      <c r="AP134" s="180"/>
      <c r="AQ134" s="180"/>
      <c r="AR134" s="152"/>
      <c r="AS134" s="152"/>
      <c r="AT134" s="152"/>
      <c r="AU134" s="152"/>
      <c r="AV134" s="152"/>
      <c r="AW134" s="152"/>
      <c r="AX134" s="152"/>
      <c r="AY134" s="152"/>
      <c r="AZ134" s="175"/>
    </row>
    <row r="135" spans="2:52" ht="13.5" customHeight="1">
      <c r="B135" s="27"/>
      <c r="C135" s="222" t="s">
        <v>191</v>
      </c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23">
        <v>48</v>
      </c>
      <c r="W135" s="223"/>
      <c r="X135" s="223"/>
      <c r="Y135" s="223"/>
      <c r="Z135" s="223" t="s">
        <v>101</v>
      </c>
      <c r="AA135" s="223"/>
      <c r="AB135" s="223"/>
      <c r="AC135" s="223"/>
      <c r="AD135" s="312">
        <f>IF(AO23=1,AN135,IF(AO23=2,AO135,IF(AO23=3,AP135,AQ135)))</f>
        <v>0</v>
      </c>
      <c r="AE135" s="312"/>
      <c r="AF135" s="312"/>
      <c r="AG135" s="312"/>
      <c r="AH135" s="312"/>
      <c r="AI135" s="312"/>
      <c r="AJ135" s="312"/>
      <c r="AK135" s="312"/>
      <c r="AL135" s="29"/>
      <c r="AN135" s="181"/>
      <c r="AO135" s="181"/>
      <c r="AP135" s="181"/>
      <c r="AQ135" s="181"/>
      <c r="AR135" s="152"/>
      <c r="AS135" s="152"/>
      <c r="AT135" s="152"/>
      <c r="AU135" s="152"/>
      <c r="AV135" s="152"/>
      <c r="AW135" s="152"/>
      <c r="AX135" s="152"/>
      <c r="AY135" s="152"/>
      <c r="AZ135" s="175"/>
    </row>
    <row r="136" spans="2:52" ht="13.5" customHeight="1">
      <c r="B136" s="30"/>
      <c r="C136" s="219" t="s">
        <v>159</v>
      </c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23">
        <v>49</v>
      </c>
      <c r="W136" s="223"/>
      <c r="X136" s="223"/>
      <c r="Y136" s="223"/>
      <c r="Z136" s="223" t="s">
        <v>33</v>
      </c>
      <c r="AA136" s="223"/>
      <c r="AB136" s="223"/>
      <c r="AC136" s="223"/>
      <c r="AD136" s="315"/>
      <c r="AE136" s="315"/>
      <c r="AF136" s="315"/>
      <c r="AG136" s="315"/>
      <c r="AH136" s="315"/>
      <c r="AI136" s="315"/>
      <c r="AJ136" s="315"/>
      <c r="AK136" s="315"/>
      <c r="AL136" s="31"/>
      <c r="AN136" s="134"/>
      <c r="AO136" s="134"/>
      <c r="AP136" s="135"/>
      <c r="AQ136" s="134"/>
      <c r="AR136" s="134"/>
      <c r="AS136" s="135"/>
      <c r="AT136" s="134"/>
      <c r="AU136" s="134"/>
      <c r="AV136" s="135"/>
      <c r="AW136" s="134"/>
      <c r="AX136" s="134"/>
      <c r="AY136" s="135"/>
      <c r="AZ136" s="167"/>
    </row>
    <row r="137" spans="2:52" ht="13.5" customHeight="1">
      <c r="B137" s="30"/>
      <c r="C137" s="220" t="s">
        <v>50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1">
        <v>50</v>
      </c>
      <c r="W137" s="221"/>
      <c r="X137" s="221"/>
      <c r="Y137" s="221"/>
      <c r="Z137" s="221" t="s">
        <v>80</v>
      </c>
      <c r="AA137" s="221"/>
      <c r="AB137" s="221"/>
      <c r="AC137" s="221"/>
      <c r="AD137" s="488">
        <v>0.35</v>
      </c>
      <c r="AE137" s="488"/>
      <c r="AF137" s="488"/>
      <c r="AG137" s="488"/>
      <c r="AH137" s="488"/>
      <c r="AI137" s="488"/>
      <c r="AJ137" s="488"/>
      <c r="AK137" s="488"/>
      <c r="AL137" s="31"/>
      <c r="AN137" s="132" t="s">
        <v>50</v>
      </c>
      <c r="AO137" s="134"/>
      <c r="AP137" s="135"/>
      <c r="AQ137" s="134"/>
      <c r="AR137" s="134"/>
      <c r="AS137" s="135"/>
      <c r="AT137" s="134"/>
      <c r="AU137" s="134"/>
      <c r="AV137" s="135"/>
      <c r="AW137" s="134"/>
      <c r="AX137" s="134"/>
      <c r="AY137" s="135"/>
      <c r="AZ137" s="167"/>
    </row>
    <row r="138" spans="2:40" ht="12" customHeight="1">
      <c r="B138" s="30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31"/>
      <c r="AN138" s="153">
        <v>0.35</v>
      </c>
    </row>
    <row r="139" spans="2:40" ht="12" customHeight="1">
      <c r="B139" s="30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9"/>
      <c r="Q139" s="487"/>
      <c r="R139" s="487"/>
      <c r="S139" s="487"/>
      <c r="T139" s="487"/>
      <c r="U139" s="487"/>
      <c r="V139" s="487"/>
      <c r="W139" s="487"/>
      <c r="X139" s="487"/>
      <c r="Y139" s="487"/>
      <c r="Z139" s="487"/>
      <c r="AA139" s="487"/>
      <c r="AB139" s="487"/>
      <c r="AC139" s="487"/>
      <c r="AD139" s="487"/>
      <c r="AE139" s="487"/>
      <c r="AF139" s="487"/>
      <c r="AG139" s="84"/>
      <c r="AH139" s="83"/>
      <c r="AI139" s="83"/>
      <c r="AJ139" s="83"/>
      <c r="AK139" s="83"/>
      <c r="AL139" s="31"/>
      <c r="AN139" s="153">
        <v>0.31</v>
      </c>
    </row>
    <row r="140" spans="2:44" ht="12" customHeight="1">
      <c r="B140" s="30"/>
      <c r="C140" s="123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2"/>
      <c r="Q140" s="2"/>
      <c r="R140" s="2"/>
      <c r="S140" s="2"/>
      <c r="T140" s="2"/>
      <c r="U140" s="84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2"/>
      <c r="AH140" s="83"/>
      <c r="AI140" s="83"/>
      <c r="AJ140" s="83"/>
      <c r="AK140" s="83"/>
      <c r="AL140" s="31"/>
      <c r="AN140" s="153">
        <v>0.29</v>
      </c>
      <c r="AO140" s="121"/>
      <c r="AQ140" s="122"/>
      <c r="AR140" s="122"/>
    </row>
    <row r="141" spans="2:40" ht="12" customHeight="1">
      <c r="B141" s="30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84"/>
      <c r="AH141" s="83"/>
      <c r="AI141" s="83"/>
      <c r="AJ141" s="83"/>
      <c r="AK141" s="83"/>
      <c r="AL141" s="31"/>
      <c r="AN141" s="153">
        <v>0.12</v>
      </c>
    </row>
    <row r="142" spans="2:40" ht="12" customHeight="1">
      <c r="B142" s="35"/>
      <c r="C142" s="188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7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22"/>
      <c r="AG142" s="22"/>
      <c r="AH142" s="22"/>
      <c r="AI142" s="22"/>
      <c r="AJ142" s="22"/>
      <c r="AK142" s="22"/>
      <c r="AL142" s="36"/>
      <c r="AN142" s="154"/>
    </row>
    <row r="143" spans="2:38" ht="9.75" customHeight="1">
      <c r="B143" s="30"/>
      <c r="C143" s="189" t="s">
        <v>160</v>
      </c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31"/>
    </row>
    <row r="144" spans="2:38" ht="12" customHeight="1">
      <c r="B144" s="30"/>
      <c r="C144" s="190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485"/>
      <c r="T144" s="485"/>
      <c r="U144" s="485"/>
      <c r="V144" s="485"/>
      <c r="W144" s="485"/>
      <c r="X144" s="485"/>
      <c r="Y144" s="107"/>
      <c r="Z144" s="485"/>
      <c r="AA144" s="485"/>
      <c r="AB144" s="485"/>
      <c r="AC144" s="485"/>
      <c r="AD144" s="485"/>
      <c r="AE144" s="485"/>
      <c r="AF144" s="58"/>
      <c r="AG144" s="84"/>
      <c r="AH144" s="83"/>
      <c r="AI144" s="83"/>
      <c r="AJ144" s="83"/>
      <c r="AK144" s="83"/>
      <c r="AL144" s="31"/>
    </row>
    <row r="145" spans="2:44" ht="12" customHeight="1">
      <c r="B145" s="30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486" t="s">
        <v>58</v>
      </c>
      <c r="T145" s="486"/>
      <c r="U145" s="486"/>
      <c r="V145" s="486"/>
      <c r="W145" s="486"/>
      <c r="X145" s="486"/>
      <c r="Y145" s="142"/>
      <c r="Z145" s="484" t="s">
        <v>32</v>
      </c>
      <c r="AA145" s="484"/>
      <c r="AB145" s="484"/>
      <c r="AC145" s="484"/>
      <c r="AD145" s="484"/>
      <c r="AE145" s="484"/>
      <c r="AF145" s="58"/>
      <c r="AG145" s="84"/>
      <c r="AH145" s="83"/>
      <c r="AI145" s="83"/>
      <c r="AJ145" s="83"/>
      <c r="AK145" s="83"/>
      <c r="AL145" s="31"/>
      <c r="AO145" s="122"/>
      <c r="AP145" s="122"/>
      <c r="AQ145" s="122"/>
      <c r="AR145" s="122"/>
    </row>
    <row r="146" spans="2:44" ht="12" customHeight="1">
      <c r="B146" s="30"/>
      <c r="C146" s="57" t="s">
        <v>161</v>
      </c>
      <c r="D146" s="58"/>
      <c r="E146" s="58"/>
      <c r="F146" s="58"/>
      <c r="G146" s="58"/>
      <c r="H146" s="489">
        <f ca="1">TODAY()</f>
        <v>44272</v>
      </c>
      <c r="I146" s="489"/>
      <c r="J146" s="489"/>
      <c r="K146" s="489"/>
      <c r="L146" s="489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31"/>
      <c r="AO146" s="122"/>
      <c r="AP146" s="122"/>
      <c r="AQ146" s="122"/>
      <c r="AR146" s="122"/>
    </row>
    <row r="147" spans="2:38" ht="12" customHeight="1">
      <c r="B147" s="27"/>
      <c r="C147" s="103"/>
      <c r="D147" s="103"/>
      <c r="E147" s="103"/>
      <c r="F147" s="103"/>
      <c r="G147" s="103"/>
      <c r="H147" s="103"/>
      <c r="I147" s="103"/>
      <c r="J147" s="103"/>
      <c r="K147" s="103"/>
      <c r="L147" s="86"/>
      <c r="M147" s="8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29"/>
    </row>
    <row r="148" spans="2:38" ht="12" customHeight="1">
      <c r="B148" s="46"/>
      <c r="C148" s="103"/>
      <c r="D148" s="103"/>
      <c r="E148" s="103"/>
      <c r="F148" s="103"/>
      <c r="G148" s="103"/>
      <c r="H148" s="103"/>
      <c r="I148" s="103"/>
      <c r="J148" s="103"/>
      <c r="K148" s="103"/>
      <c r="L148" s="13"/>
      <c r="M148" s="13"/>
      <c r="N148" s="13"/>
      <c r="O148" s="13"/>
      <c r="P148" s="13"/>
      <c r="Q148" s="13"/>
      <c r="R148" s="13"/>
      <c r="S148" s="13"/>
      <c r="T148" s="13"/>
      <c r="U148" s="9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47"/>
    </row>
    <row r="149" spans="2:38" ht="12" customHeight="1">
      <c r="B149" s="46"/>
      <c r="C149" s="14"/>
      <c r="D149" s="9"/>
      <c r="E149" s="9"/>
      <c r="F149" s="9"/>
      <c r="G149" s="9"/>
      <c r="H149" s="79"/>
      <c r="I149" s="79"/>
      <c r="J149" s="79"/>
      <c r="K149" s="79"/>
      <c r="L149" s="13"/>
      <c r="M149" s="13"/>
      <c r="N149" s="13"/>
      <c r="O149" s="13"/>
      <c r="P149" s="13"/>
      <c r="Q149" s="13"/>
      <c r="R149" s="13"/>
      <c r="S149" s="13"/>
      <c r="T149" s="13"/>
      <c r="U149" s="9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47"/>
    </row>
    <row r="150" spans="2:38" ht="12" customHeight="1" thickBot="1">
      <c r="B150" s="48"/>
      <c r="C150" s="49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1"/>
      <c r="O150" s="51"/>
      <c r="P150" s="51"/>
      <c r="Q150" s="51"/>
      <c r="R150" s="51"/>
      <c r="S150" s="51"/>
      <c r="T150" s="51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1"/>
      <c r="AG150" s="51"/>
      <c r="AH150" s="51"/>
      <c r="AI150" s="51"/>
      <c r="AJ150" s="51"/>
      <c r="AK150" s="51"/>
      <c r="AL150" s="53"/>
    </row>
    <row r="154" s="196" customFormat="1" ht="12" customHeight="1"/>
    <row r="155" s="125" customFormat="1" ht="12" customHeight="1"/>
    <row r="156" spans="2:9" s="125" customFormat="1" ht="12" customHeight="1">
      <c r="B156" s="197">
        <v>2</v>
      </c>
      <c r="C156" s="198"/>
      <c r="D156" s="198"/>
      <c r="E156" s="198"/>
      <c r="F156" s="198"/>
      <c r="G156" s="198"/>
      <c r="H156" s="197">
        <v>1</v>
      </c>
      <c r="I156" s="198"/>
    </row>
    <row r="157" spans="2:9" s="125" customFormat="1" ht="12" customHeight="1">
      <c r="B157" s="198">
        <v>1</v>
      </c>
      <c r="C157" s="198" t="s">
        <v>21</v>
      </c>
      <c r="D157" s="198"/>
      <c r="E157" s="198" t="s">
        <v>20</v>
      </c>
      <c r="F157" s="198"/>
      <c r="G157" s="198" t="s">
        <v>19</v>
      </c>
      <c r="H157" s="198">
        <v>1</v>
      </c>
      <c r="I157" s="198" t="s">
        <v>60</v>
      </c>
    </row>
    <row r="158" spans="2:9" s="125" customFormat="1" ht="12" customHeight="1">
      <c r="B158" s="198">
        <v>2</v>
      </c>
      <c r="C158" s="198" t="s">
        <v>24</v>
      </c>
      <c r="D158" s="198"/>
      <c r="E158" s="198" t="s">
        <v>23</v>
      </c>
      <c r="F158" s="198"/>
      <c r="G158" s="198" t="s">
        <v>22</v>
      </c>
      <c r="H158" s="198">
        <v>2</v>
      </c>
      <c r="I158" s="198" t="s">
        <v>61</v>
      </c>
    </row>
    <row r="159" spans="2:9" s="125" customFormat="1" ht="12" customHeight="1">
      <c r="B159" s="197">
        <v>3</v>
      </c>
      <c r="C159" s="198" t="s">
        <v>27</v>
      </c>
      <c r="D159" s="198"/>
      <c r="E159" s="198" t="s">
        <v>26</v>
      </c>
      <c r="F159" s="198"/>
      <c r="G159" s="198" t="s">
        <v>25</v>
      </c>
      <c r="H159" s="197">
        <v>3</v>
      </c>
      <c r="I159" s="198" t="s">
        <v>62</v>
      </c>
    </row>
    <row r="160" spans="2:9" s="125" customFormat="1" ht="12" customHeight="1">
      <c r="B160" s="197">
        <v>4</v>
      </c>
      <c r="C160" s="198" t="s">
        <v>30</v>
      </c>
      <c r="D160" s="198"/>
      <c r="E160" s="198" t="s">
        <v>29</v>
      </c>
      <c r="F160" s="198"/>
      <c r="G160" s="198" t="s">
        <v>28</v>
      </c>
      <c r="H160" s="197">
        <v>4</v>
      </c>
      <c r="I160" s="198" t="s">
        <v>63</v>
      </c>
    </row>
    <row r="161" spans="2:9" s="125" customFormat="1" ht="12" customHeight="1">
      <c r="B161" s="198"/>
      <c r="D161" s="198"/>
      <c r="E161" s="198"/>
      <c r="F161" s="198"/>
      <c r="G161" s="198"/>
      <c r="H161" s="198">
        <v>5</v>
      </c>
      <c r="I161" s="198" t="s">
        <v>64</v>
      </c>
    </row>
    <row r="162" spans="2:9" s="125" customFormat="1" ht="12" customHeight="1">
      <c r="B162" s="198"/>
      <c r="D162" s="198"/>
      <c r="E162" s="198"/>
      <c r="F162" s="198"/>
      <c r="G162" s="198"/>
      <c r="H162" s="198">
        <v>6</v>
      </c>
      <c r="I162" s="198" t="s">
        <v>65</v>
      </c>
    </row>
    <row r="163" spans="2:9" s="125" customFormat="1" ht="12" customHeight="1">
      <c r="B163" s="198"/>
      <c r="D163" s="198"/>
      <c r="E163" s="198"/>
      <c r="F163" s="198"/>
      <c r="G163" s="198"/>
      <c r="H163" s="198">
        <v>7</v>
      </c>
      <c r="I163" s="198" t="s">
        <v>66</v>
      </c>
    </row>
    <row r="164" spans="2:9" s="125" customFormat="1" ht="12" customHeight="1">
      <c r="B164" s="198"/>
      <c r="D164" s="198"/>
      <c r="E164" s="198"/>
      <c r="F164" s="198"/>
      <c r="G164" s="198"/>
      <c r="H164" s="198">
        <v>8</v>
      </c>
      <c r="I164" s="198" t="s">
        <v>67</v>
      </c>
    </row>
    <row r="165" spans="2:9" s="125" customFormat="1" ht="12" customHeight="1">
      <c r="B165" s="198"/>
      <c r="D165" s="198"/>
      <c r="E165" s="198"/>
      <c r="F165" s="198"/>
      <c r="G165" s="198"/>
      <c r="H165" s="198">
        <v>9</v>
      </c>
      <c r="I165" s="198" t="s">
        <v>68</v>
      </c>
    </row>
    <row r="166" spans="2:9" s="125" customFormat="1" ht="12" customHeight="1">
      <c r="B166" s="198"/>
      <c r="D166" s="198"/>
      <c r="E166" s="198"/>
      <c r="F166" s="198"/>
      <c r="G166" s="198"/>
      <c r="H166" s="198">
        <v>10</v>
      </c>
      <c r="I166" s="198" t="s">
        <v>69</v>
      </c>
    </row>
    <row r="167" spans="2:9" s="125" customFormat="1" ht="12" customHeight="1">
      <c r="B167" s="198"/>
      <c r="D167" s="198"/>
      <c r="E167" s="198"/>
      <c r="F167" s="198"/>
      <c r="G167" s="198"/>
      <c r="H167" s="198">
        <v>11</v>
      </c>
      <c r="I167" s="198" t="s">
        <v>70</v>
      </c>
    </row>
    <row r="168" spans="2:9" s="125" customFormat="1" ht="12" customHeight="1">
      <c r="B168" s="198"/>
      <c r="D168" s="198"/>
      <c r="E168" s="198"/>
      <c r="F168" s="198"/>
      <c r="G168" s="198"/>
      <c r="H168" s="198">
        <v>12</v>
      </c>
      <c r="I168" s="198" t="s">
        <v>71</v>
      </c>
    </row>
    <row r="169" s="125" customFormat="1" ht="12" customHeight="1"/>
    <row r="170" s="125" customFormat="1" ht="12" customHeight="1"/>
    <row r="171" s="125" customFormat="1" ht="12" customHeight="1"/>
    <row r="172" spans="1:17" ht="12" customHeight="1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1:17" ht="12" customHeight="1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1:17" ht="12" customHeight="1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1:17" ht="12" customHeight="1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1:17" ht="12" customHeight="1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1:17" ht="12" customHeight="1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</sheetData>
  <sheetProtection/>
  <mergeCells count="389">
    <mergeCell ref="H146:L146"/>
    <mergeCell ref="AC31:AK31"/>
    <mergeCell ref="C28:K28"/>
    <mergeCell ref="C29:K33"/>
    <mergeCell ref="L28:U28"/>
    <mergeCell ref="L29:U33"/>
    <mergeCell ref="C134:U134"/>
    <mergeCell ref="V134:Y134"/>
    <mergeCell ref="Z134:AC134"/>
    <mergeCell ref="V135:Y135"/>
    <mergeCell ref="V136:Y136"/>
    <mergeCell ref="Z144:AE144"/>
    <mergeCell ref="S145:X145"/>
    <mergeCell ref="S144:X144"/>
    <mergeCell ref="Q139:AF139"/>
    <mergeCell ref="AD137:AK137"/>
    <mergeCell ref="Z137:AC137"/>
    <mergeCell ref="AS99:AS101"/>
    <mergeCell ref="AO99:AO101"/>
    <mergeCell ref="AQ99:AQ101"/>
    <mergeCell ref="AR99:AR101"/>
    <mergeCell ref="Z145:AE145"/>
    <mergeCell ref="Z135:AC135"/>
    <mergeCell ref="AD135:AK135"/>
    <mergeCell ref="AW1:AY1"/>
    <mergeCell ref="AQ98:AS98"/>
    <mergeCell ref="AW99:AW101"/>
    <mergeCell ref="AX99:AX101"/>
    <mergeCell ref="AX65:AX66"/>
    <mergeCell ref="AY65:AY66"/>
    <mergeCell ref="AV99:AV101"/>
    <mergeCell ref="AW71:AY71"/>
    <mergeCell ref="AT98:AV98"/>
    <mergeCell ref="AT99:AT101"/>
    <mergeCell ref="R41:AF43"/>
    <mergeCell ref="C41:I43"/>
    <mergeCell ref="J41:Q43"/>
    <mergeCell ref="C44:I44"/>
    <mergeCell ref="J44:Q44"/>
    <mergeCell ref="AG41:AK43"/>
    <mergeCell ref="AQ1:AS1"/>
    <mergeCell ref="AT1:AV1"/>
    <mergeCell ref="J36:AJ36"/>
    <mergeCell ref="V29:AA33"/>
    <mergeCell ref="B1:AL1"/>
    <mergeCell ref="B2:AL2"/>
    <mergeCell ref="J18:AC18"/>
    <mergeCell ref="E21:AI22"/>
    <mergeCell ref="V23:W23"/>
    <mergeCell ref="AG45:AK45"/>
    <mergeCell ref="C47:AK47"/>
    <mergeCell ref="AF49:AK49"/>
    <mergeCell ref="R45:AF45"/>
    <mergeCell ref="C45:I45"/>
    <mergeCell ref="AN1:AP1"/>
    <mergeCell ref="C37:AJ37"/>
    <mergeCell ref="R44:AF44"/>
    <mergeCell ref="I38:AJ38"/>
    <mergeCell ref="J39:AJ39"/>
    <mergeCell ref="S23:U23"/>
    <mergeCell ref="V24:W24"/>
    <mergeCell ref="H26:AE26"/>
    <mergeCell ref="AC29:AK30"/>
    <mergeCell ref="S24:U24"/>
    <mergeCell ref="V28:AA28"/>
    <mergeCell ref="N23:R23"/>
    <mergeCell ref="AC28:AK28"/>
    <mergeCell ref="Z50:AB50"/>
    <mergeCell ref="AC50:AK50"/>
    <mergeCell ref="Z51:AB51"/>
    <mergeCell ref="AC51:AK51"/>
    <mergeCell ref="C52:Y52"/>
    <mergeCell ref="AG44:AK44"/>
    <mergeCell ref="AC52:AK52"/>
    <mergeCell ref="Z52:AB52"/>
    <mergeCell ref="J45:Q45"/>
    <mergeCell ref="C50:Y50"/>
    <mergeCell ref="C51:Y51"/>
    <mergeCell ref="C58:AK59"/>
    <mergeCell ref="C56:AK56"/>
    <mergeCell ref="Z54:AB54"/>
    <mergeCell ref="AC54:AK54"/>
    <mergeCell ref="C54:Y54"/>
    <mergeCell ref="C53:Y53"/>
    <mergeCell ref="Z53:AB53"/>
    <mergeCell ref="AC53:AK53"/>
    <mergeCell ref="C63:P63"/>
    <mergeCell ref="Q63:S63"/>
    <mergeCell ref="T63:AB63"/>
    <mergeCell ref="AC63:AK63"/>
    <mergeCell ref="AF61:AK61"/>
    <mergeCell ref="C62:P62"/>
    <mergeCell ref="Q62:S62"/>
    <mergeCell ref="T62:AB62"/>
    <mergeCell ref="AC62:AK62"/>
    <mergeCell ref="Z72:AC72"/>
    <mergeCell ref="AD72:AG72"/>
    <mergeCell ref="AH72:AK72"/>
    <mergeCell ref="C64:P64"/>
    <mergeCell ref="Q64:S64"/>
    <mergeCell ref="T64:AB64"/>
    <mergeCell ref="AC64:AK64"/>
    <mergeCell ref="AD74:AG74"/>
    <mergeCell ref="AH74:AK74"/>
    <mergeCell ref="C73:M73"/>
    <mergeCell ref="N73:O73"/>
    <mergeCell ref="AF70:AK70"/>
    <mergeCell ref="C71:M72"/>
    <mergeCell ref="N71:O72"/>
    <mergeCell ref="P71:T72"/>
    <mergeCell ref="U71:Y72"/>
    <mergeCell ref="Z71:AK71"/>
    <mergeCell ref="Z73:AC73"/>
    <mergeCell ref="AD73:AG73"/>
    <mergeCell ref="P73:T73"/>
    <mergeCell ref="U73:Y73"/>
    <mergeCell ref="AH73:AK73"/>
    <mergeCell ref="C74:M74"/>
    <mergeCell ref="N74:O74"/>
    <mergeCell ref="P74:T74"/>
    <mergeCell ref="U74:Y74"/>
    <mergeCell ref="Z74:AC74"/>
    <mergeCell ref="AH80:AK80"/>
    <mergeCell ref="C77:M77"/>
    <mergeCell ref="N77:O77"/>
    <mergeCell ref="P77:T77"/>
    <mergeCell ref="U77:Y77"/>
    <mergeCell ref="Z77:AC77"/>
    <mergeCell ref="AD77:AG77"/>
    <mergeCell ref="AH77:AK77"/>
    <mergeCell ref="P81:T81"/>
    <mergeCell ref="U81:Y81"/>
    <mergeCell ref="Z81:AC81"/>
    <mergeCell ref="AD81:AG81"/>
    <mergeCell ref="C80:M80"/>
    <mergeCell ref="N80:O80"/>
    <mergeCell ref="P80:T80"/>
    <mergeCell ref="U80:Y80"/>
    <mergeCell ref="Z80:AC80"/>
    <mergeCell ref="AD80:AG80"/>
    <mergeCell ref="AH81:AK81"/>
    <mergeCell ref="C82:M82"/>
    <mergeCell ref="N82:O82"/>
    <mergeCell ref="P82:T82"/>
    <mergeCell ref="U82:Y82"/>
    <mergeCell ref="Z82:AC82"/>
    <mergeCell ref="AD82:AG82"/>
    <mergeCell ref="AH82:AK82"/>
    <mergeCell ref="C81:M81"/>
    <mergeCell ref="N81:O81"/>
    <mergeCell ref="AH83:AK83"/>
    <mergeCell ref="C84:M84"/>
    <mergeCell ref="N84:O84"/>
    <mergeCell ref="P84:T84"/>
    <mergeCell ref="U84:Y84"/>
    <mergeCell ref="Z84:AC84"/>
    <mergeCell ref="AD84:AG84"/>
    <mergeCell ref="AH84:AK84"/>
    <mergeCell ref="C83:M83"/>
    <mergeCell ref="N83:O83"/>
    <mergeCell ref="P85:T85"/>
    <mergeCell ref="U85:Y85"/>
    <mergeCell ref="Z83:AC83"/>
    <mergeCell ref="AD83:AG83"/>
    <mergeCell ref="P83:T83"/>
    <mergeCell ref="U83:Y83"/>
    <mergeCell ref="Z85:AC85"/>
    <mergeCell ref="AD85:AG85"/>
    <mergeCell ref="AH85:AK85"/>
    <mergeCell ref="C86:M86"/>
    <mergeCell ref="N86:O86"/>
    <mergeCell ref="P86:T86"/>
    <mergeCell ref="U86:Y86"/>
    <mergeCell ref="Z86:AC86"/>
    <mergeCell ref="AD86:AG86"/>
    <mergeCell ref="AH86:AK86"/>
    <mergeCell ref="C85:M85"/>
    <mergeCell ref="N85:O85"/>
    <mergeCell ref="AH87:AK87"/>
    <mergeCell ref="C88:M88"/>
    <mergeCell ref="N88:O88"/>
    <mergeCell ref="P88:T88"/>
    <mergeCell ref="U88:Y88"/>
    <mergeCell ref="Z88:AC88"/>
    <mergeCell ref="AD88:AG88"/>
    <mergeCell ref="AH88:AK88"/>
    <mergeCell ref="C87:M87"/>
    <mergeCell ref="N87:O87"/>
    <mergeCell ref="P89:T89"/>
    <mergeCell ref="U89:Y89"/>
    <mergeCell ref="Z87:AC87"/>
    <mergeCell ref="AD87:AG87"/>
    <mergeCell ref="P87:T87"/>
    <mergeCell ref="U87:Y87"/>
    <mergeCell ref="Z89:AC89"/>
    <mergeCell ref="AD89:AG89"/>
    <mergeCell ref="AH89:AK89"/>
    <mergeCell ref="C90:M90"/>
    <mergeCell ref="N90:O90"/>
    <mergeCell ref="P90:T90"/>
    <mergeCell ref="U90:Y90"/>
    <mergeCell ref="Z90:AC90"/>
    <mergeCell ref="AD90:AG90"/>
    <mergeCell ref="AH90:AK90"/>
    <mergeCell ref="C89:M89"/>
    <mergeCell ref="N89:O89"/>
    <mergeCell ref="AH91:AK91"/>
    <mergeCell ref="C91:M91"/>
    <mergeCell ref="N91:O91"/>
    <mergeCell ref="Z91:AC91"/>
    <mergeCell ref="AD91:AG91"/>
    <mergeCell ref="P91:T91"/>
    <mergeCell ref="U91:Y91"/>
    <mergeCell ref="N93:O93"/>
    <mergeCell ref="P93:T93"/>
    <mergeCell ref="U93:Y93"/>
    <mergeCell ref="C92:M92"/>
    <mergeCell ref="N92:O92"/>
    <mergeCell ref="P92:T92"/>
    <mergeCell ref="U92:Y92"/>
    <mergeCell ref="C101:T101"/>
    <mergeCell ref="V101:Z101"/>
    <mergeCell ref="AA101:AE101"/>
    <mergeCell ref="AF101:AK101"/>
    <mergeCell ref="AH93:AK93"/>
    <mergeCell ref="Z92:AC92"/>
    <mergeCell ref="AD92:AG92"/>
    <mergeCell ref="V97:Z100"/>
    <mergeCell ref="C95:AK95"/>
    <mergeCell ref="C93:M93"/>
    <mergeCell ref="V103:Z103"/>
    <mergeCell ref="AA103:AE103"/>
    <mergeCell ref="AF103:AK103"/>
    <mergeCell ref="C102:T102"/>
    <mergeCell ref="V102:Z102"/>
    <mergeCell ref="AA102:AE102"/>
    <mergeCell ref="AF102:AK102"/>
    <mergeCell ref="C103:T103"/>
    <mergeCell ref="V105:Z105"/>
    <mergeCell ref="AA105:AE105"/>
    <mergeCell ref="AF105:AK105"/>
    <mergeCell ref="C104:T104"/>
    <mergeCell ref="V104:Z104"/>
    <mergeCell ref="AA104:AE104"/>
    <mergeCell ref="AF104:AK104"/>
    <mergeCell ref="C105:T105"/>
    <mergeCell ref="AF107:AK107"/>
    <mergeCell ref="C106:T106"/>
    <mergeCell ref="V106:Z106"/>
    <mergeCell ref="AA106:AE106"/>
    <mergeCell ref="AF106:AK106"/>
    <mergeCell ref="C107:T107"/>
    <mergeCell ref="C108:T108"/>
    <mergeCell ref="V108:Z108"/>
    <mergeCell ref="AA108:AE108"/>
    <mergeCell ref="C109:T109"/>
    <mergeCell ref="V107:Z107"/>
    <mergeCell ref="AA107:AE107"/>
    <mergeCell ref="C110:T110"/>
    <mergeCell ref="V110:Z110"/>
    <mergeCell ref="AA110:AE110"/>
    <mergeCell ref="AF110:AK110"/>
    <mergeCell ref="C111:T111"/>
    <mergeCell ref="V109:Z109"/>
    <mergeCell ref="AA109:AE109"/>
    <mergeCell ref="C112:T112"/>
    <mergeCell ref="V112:Z112"/>
    <mergeCell ref="AA112:AE112"/>
    <mergeCell ref="AF112:AK112"/>
    <mergeCell ref="V111:Z111"/>
    <mergeCell ref="AA111:AE111"/>
    <mergeCell ref="AF111:AK111"/>
    <mergeCell ref="C113:T113"/>
    <mergeCell ref="V113:Z113"/>
    <mergeCell ref="AA113:AE113"/>
    <mergeCell ref="V116:Z116"/>
    <mergeCell ref="C117:T117"/>
    <mergeCell ref="AF113:AK113"/>
    <mergeCell ref="AD132:AK132"/>
    <mergeCell ref="C130:U130"/>
    <mergeCell ref="V130:Y130"/>
    <mergeCell ref="Z130:AC130"/>
    <mergeCell ref="AD130:AK130"/>
    <mergeCell ref="Z131:AC131"/>
    <mergeCell ref="AD134:AK134"/>
    <mergeCell ref="AF117:AK117"/>
    <mergeCell ref="AD136:AK136"/>
    <mergeCell ref="Z129:AC129"/>
    <mergeCell ref="AD129:AK129"/>
    <mergeCell ref="AD133:AK133"/>
    <mergeCell ref="AD131:AK131"/>
    <mergeCell ref="Z133:AC133"/>
    <mergeCell ref="Z132:AC132"/>
    <mergeCell ref="Z136:AC136"/>
    <mergeCell ref="V129:Y129"/>
    <mergeCell ref="Z128:AC128"/>
    <mergeCell ref="AD128:AK128"/>
    <mergeCell ref="V128:Y128"/>
    <mergeCell ref="C128:U128"/>
    <mergeCell ref="C129:U129"/>
    <mergeCell ref="AF114:AK114"/>
    <mergeCell ref="AF116:AK116"/>
    <mergeCell ref="AA116:AE116"/>
    <mergeCell ref="Z127:AC127"/>
    <mergeCell ref="AD127:AK127"/>
    <mergeCell ref="C127:U127"/>
    <mergeCell ref="V115:Z115"/>
    <mergeCell ref="AA115:AE115"/>
    <mergeCell ref="V117:Z117"/>
    <mergeCell ref="AH92:AK92"/>
    <mergeCell ref="Z93:AC93"/>
    <mergeCell ref="AD93:AG93"/>
    <mergeCell ref="C126:U126"/>
    <mergeCell ref="C114:T114"/>
    <mergeCell ref="C115:T115"/>
    <mergeCell ref="C116:T116"/>
    <mergeCell ref="C121:AK121"/>
    <mergeCell ref="AF115:AK115"/>
    <mergeCell ref="AA114:AE114"/>
    <mergeCell ref="AF109:AK109"/>
    <mergeCell ref="V114:Z114"/>
    <mergeCell ref="AT65:AT66"/>
    <mergeCell ref="AN65:AN66"/>
    <mergeCell ref="AO65:AO66"/>
    <mergeCell ref="AP65:AP66"/>
    <mergeCell ref="AQ65:AQ66"/>
    <mergeCell ref="AC65:AK66"/>
    <mergeCell ref="Z75:AC76"/>
    <mergeCell ref="AH75:AK76"/>
    <mergeCell ref="AW65:AW66"/>
    <mergeCell ref="AU65:AU66"/>
    <mergeCell ref="AV65:AV66"/>
    <mergeCell ref="AR65:AR66"/>
    <mergeCell ref="AS65:AS66"/>
    <mergeCell ref="AF108:AK108"/>
    <mergeCell ref="AD78:AG79"/>
    <mergeCell ref="AH78:AK79"/>
    <mergeCell ref="AA97:AE100"/>
    <mergeCell ref="AF97:AK100"/>
    <mergeCell ref="AT124:AV124"/>
    <mergeCell ref="AW124:AY124"/>
    <mergeCell ref="AN71:AP71"/>
    <mergeCell ref="AQ71:AS71"/>
    <mergeCell ref="AT71:AV71"/>
    <mergeCell ref="AW98:AY98"/>
    <mergeCell ref="AN98:AP98"/>
    <mergeCell ref="AU99:AU101"/>
    <mergeCell ref="AN99:AN101"/>
    <mergeCell ref="AP99:AP101"/>
    <mergeCell ref="AY99:AY101"/>
    <mergeCell ref="V126:Y126"/>
    <mergeCell ref="C122:AK122"/>
    <mergeCell ref="C119:AK119"/>
    <mergeCell ref="Z124:AC125"/>
    <mergeCell ref="AD124:AK125"/>
    <mergeCell ref="AD126:AK126"/>
    <mergeCell ref="AA117:AE117"/>
    <mergeCell ref="AN124:AP124"/>
    <mergeCell ref="AQ124:AS124"/>
    <mergeCell ref="AD75:AG76"/>
    <mergeCell ref="C65:P66"/>
    <mergeCell ref="V127:Y127"/>
    <mergeCell ref="C124:U125"/>
    <mergeCell ref="V124:Y125"/>
    <mergeCell ref="Q65:S66"/>
    <mergeCell ref="T65:AB66"/>
    <mergeCell ref="Z126:AC126"/>
    <mergeCell ref="Z78:AC79"/>
    <mergeCell ref="C68:AK69"/>
    <mergeCell ref="C133:U133"/>
    <mergeCell ref="C132:U132"/>
    <mergeCell ref="V132:Y132"/>
    <mergeCell ref="C135:U135"/>
    <mergeCell ref="N75:O76"/>
    <mergeCell ref="P75:T76"/>
    <mergeCell ref="U75:Y76"/>
    <mergeCell ref="C75:M76"/>
    <mergeCell ref="C97:T100"/>
    <mergeCell ref="U97:U100"/>
    <mergeCell ref="C78:M79"/>
    <mergeCell ref="N78:O79"/>
    <mergeCell ref="P78:T79"/>
    <mergeCell ref="U78:Y79"/>
    <mergeCell ref="C136:U136"/>
    <mergeCell ref="C137:U137"/>
    <mergeCell ref="V137:Y137"/>
    <mergeCell ref="C131:U131"/>
    <mergeCell ref="V131:Y131"/>
    <mergeCell ref="V133:Y133"/>
  </mergeCells>
  <dataValidations count="2">
    <dataValidation type="list" allowBlank="1" showInputMessage="1" showErrorMessage="1" sqref="AD137:AK137">
      <formula1>$AN$138:$AN$142</formula1>
    </dataValidation>
    <dataValidation type="list" allowBlank="1" showInputMessage="1" showErrorMessage="1" sqref="AN76">
      <formula1>$AN$68:$AN$70</formula1>
    </dataValidation>
  </dataValidations>
  <hyperlinks>
    <hyperlink ref="B2:AL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6" min="2" max="36" man="1"/>
    <brk id="67" min="2" max="36" man="1"/>
    <brk id="94" min="2" max="36" man="1"/>
    <brk id="120" min="2" max="36" man="1"/>
  </rowBreaks>
  <colBreaks count="1" manualBreakCount="1">
    <brk id="37" min="3" max="1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X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88" customWidth="1"/>
    <col min="3" max="3" width="96.875" style="88" customWidth="1"/>
    <col min="4" max="16384" width="2.75390625" style="88" customWidth="1"/>
  </cols>
  <sheetData>
    <row r="1" spans="2:50" s="1" customFormat="1" ht="15" customHeight="1">
      <c r="B1" s="456" t="s">
        <v>208</v>
      </c>
      <c r="C1" s="456"/>
      <c r="D1" s="456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2:3" ht="15" customHeight="1" thickBot="1">
      <c r="B2" s="501" t="s">
        <v>16</v>
      </c>
      <c r="C2" s="501"/>
    </row>
    <row r="3" spans="2:4" ht="12.75">
      <c r="B3" s="89"/>
      <c r="C3" s="90"/>
      <c r="D3" s="91"/>
    </row>
    <row r="4" spans="2:4" ht="12.75">
      <c r="B4" s="92"/>
      <c r="C4" s="108"/>
      <c r="D4" s="129"/>
    </row>
    <row r="5" spans="2:4" ht="12" customHeight="1">
      <c r="B5" s="92"/>
      <c r="C5" s="109" t="s">
        <v>51</v>
      </c>
      <c r="D5" s="129"/>
    </row>
    <row r="6" spans="2:4" ht="21.75">
      <c r="B6" s="92"/>
      <c r="C6" s="109" t="s">
        <v>162</v>
      </c>
      <c r="D6" s="129"/>
    </row>
    <row r="7" spans="2:4" ht="12.75">
      <c r="B7" s="92"/>
      <c r="C7" s="110"/>
      <c r="D7" s="129"/>
    </row>
    <row r="8" spans="2:4" ht="12.75">
      <c r="B8" s="92"/>
      <c r="C8" s="111" t="s">
        <v>52</v>
      </c>
      <c r="D8" s="129"/>
    </row>
    <row r="9" spans="2:4" ht="12.75">
      <c r="B9" s="92"/>
      <c r="C9" s="111" t="s">
        <v>53</v>
      </c>
      <c r="D9" s="129"/>
    </row>
    <row r="10" spans="2:4" ht="12.75">
      <c r="B10" s="92"/>
      <c r="C10" s="111"/>
      <c r="D10" s="129"/>
    </row>
    <row r="11" spans="2:4" ht="42">
      <c r="B11" s="92"/>
      <c r="C11" s="143" t="s">
        <v>192</v>
      </c>
      <c r="D11" s="129"/>
    </row>
    <row r="12" spans="2:4" ht="12.75">
      <c r="B12" s="92"/>
      <c r="C12" s="143" t="s">
        <v>113</v>
      </c>
      <c r="D12" s="129"/>
    </row>
    <row r="13" spans="2:4" ht="42">
      <c r="B13" s="92"/>
      <c r="C13" s="143" t="s">
        <v>193</v>
      </c>
      <c r="D13" s="129"/>
    </row>
    <row r="14" spans="2:4" ht="21">
      <c r="B14" s="92"/>
      <c r="C14" s="143" t="s">
        <v>114</v>
      </c>
      <c r="D14" s="129"/>
    </row>
    <row r="15" spans="2:4" ht="31.5">
      <c r="B15" s="92"/>
      <c r="C15" s="143" t="s">
        <v>194</v>
      </c>
      <c r="D15" s="129"/>
    </row>
    <row r="16" spans="2:4" ht="21">
      <c r="B16" s="92"/>
      <c r="C16" s="143" t="s">
        <v>176</v>
      </c>
      <c r="D16" s="129"/>
    </row>
    <row r="17" spans="2:4" ht="12.75">
      <c r="B17" s="92"/>
      <c r="C17" s="138"/>
      <c r="D17" s="129"/>
    </row>
    <row r="18" spans="2:4" ht="12.75">
      <c r="B18" s="92"/>
      <c r="C18" s="111" t="s">
        <v>55</v>
      </c>
      <c r="D18" s="129"/>
    </row>
    <row r="19" spans="2:4" ht="12.75">
      <c r="B19" s="92"/>
      <c r="C19" s="111" t="s">
        <v>115</v>
      </c>
      <c r="D19" s="129"/>
    </row>
    <row r="20" spans="2:4" ht="12.75">
      <c r="B20" s="92"/>
      <c r="C20" s="111" t="s">
        <v>163</v>
      </c>
      <c r="D20" s="129"/>
    </row>
    <row r="21" spans="2:4" ht="12.75">
      <c r="B21" s="92"/>
      <c r="C21" s="111"/>
      <c r="D21" s="129"/>
    </row>
    <row r="22" spans="2:4" ht="42">
      <c r="B22" s="92"/>
      <c r="C22" s="138" t="s">
        <v>164</v>
      </c>
      <c r="D22" s="129"/>
    </row>
    <row r="23" spans="2:4" ht="21">
      <c r="B23" s="92"/>
      <c r="C23" s="138" t="s">
        <v>218</v>
      </c>
      <c r="D23" s="129"/>
    </row>
    <row r="24" spans="2:4" ht="42">
      <c r="B24" s="92"/>
      <c r="C24" s="138" t="s">
        <v>219</v>
      </c>
      <c r="D24" s="129"/>
    </row>
    <row r="25" spans="2:4" ht="73.5">
      <c r="B25" s="92"/>
      <c r="C25" s="138" t="s">
        <v>220</v>
      </c>
      <c r="D25" s="129"/>
    </row>
    <row r="26" spans="2:4" ht="31.5">
      <c r="B26" s="92"/>
      <c r="C26" s="138" t="s">
        <v>165</v>
      </c>
      <c r="D26" s="129"/>
    </row>
    <row r="27" spans="2:4" ht="31.5">
      <c r="B27" s="92"/>
      <c r="C27" s="138" t="s">
        <v>166</v>
      </c>
      <c r="D27" s="129"/>
    </row>
    <row r="28" spans="2:4" ht="12.75">
      <c r="B28" s="92"/>
      <c r="C28" s="138"/>
      <c r="D28" s="129"/>
    </row>
    <row r="29" spans="2:4" ht="12.75">
      <c r="B29" s="92"/>
      <c r="C29" s="111" t="s">
        <v>54</v>
      </c>
      <c r="D29" s="129"/>
    </row>
    <row r="30" spans="2:4" ht="12.75">
      <c r="B30" s="92"/>
      <c r="C30" s="111" t="s">
        <v>116</v>
      </c>
      <c r="D30" s="129"/>
    </row>
    <row r="31" spans="2:4" ht="12.75">
      <c r="B31" s="92"/>
      <c r="C31" s="502" t="s">
        <v>117</v>
      </c>
      <c r="D31" s="129"/>
    </row>
    <row r="32" spans="2:4" ht="12.75">
      <c r="B32" s="92"/>
      <c r="C32" s="502"/>
      <c r="D32" s="129"/>
    </row>
    <row r="33" spans="2:4" ht="12.75">
      <c r="B33" s="92"/>
      <c r="C33" s="111"/>
      <c r="D33" s="129"/>
    </row>
    <row r="34" spans="2:4" ht="31.5">
      <c r="B34" s="92"/>
      <c r="C34" s="137" t="s">
        <v>195</v>
      </c>
      <c r="D34" s="129"/>
    </row>
    <row r="35" spans="2:4" ht="31.5">
      <c r="B35" s="92"/>
      <c r="C35" s="137" t="s">
        <v>196</v>
      </c>
      <c r="D35" s="129"/>
    </row>
    <row r="36" spans="2:4" ht="31.5">
      <c r="B36" s="92"/>
      <c r="C36" s="138" t="s">
        <v>167</v>
      </c>
      <c r="D36" s="129"/>
    </row>
    <row r="37" spans="2:4" ht="12.75">
      <c r="B37" s="92"/>
      <c r="C37" s="137" t="s">
        <v>197</v>
      </c>
      <c r="D37" s="129"/>
    </row>
    <row r="38" spans="2:4" ht="12.75">
      <c r="B38" s="92"/>
      <c r="C38" s="137" t="s">
        <v>198</v>
      </c>
      <c r="D38" s="129"/>
    </row>
    <row r="39" spans="2:4" ht="12.75">
      <c r="B39" s="92"/>
      <c r="C39" s="137" t="s">
        <v>199</v>
      </c>
      <c r="D39" s="129"/>
    </row>
    <row r="40" spans="2:4" ht="21">
      <c r="B40" s="92"/>
      <c r="C40" s="137" t="s">
        <v>168</v>
      </c>
      <c r="D40" s="129"/>
    </row>
    <row r="41" spans="2:4" ht="12.75">
      <c r="B41" s="92"/>
      <c r="C41" s="137" t="s">
        <v>197</v>
      </c>
      <c r="D41" s="129"/>
    </row>
    <row r="42" spans="2:4" ht="12.75">
      <c r="B42" s="92"/>
      <c r="C42" s="137" t="s">
        <v>198</v>
      </c>
      <c r="D42" s="129"/>
    </row>
    <row r="43" spans="2:4" ht="12.75">
      <c r="B43" s="92"/>
      <c r="C43" s="137" t="s">
        <v>199</v>
      </c>
      <c r="D43" s="129"/>
    </row>
    <row r="44" spans="2:4" ht="31.5">
      <c r="B44" s="92"/>
      <c r="C44" s="138" t="s">
        <v>169</v>
      </c>
      <c r="D44" s="129"/>
    </row>
    <row r="45" spans="2:4" ht="21">
      <c r="B45" s="92"/>
      <c r="C45" s="137" t="s">
        <v>170</v>
      </c>
      <c r="D45" s="129"/>
    </row>
    <row r="46" spans="2:4" ht="21">
      <c r="B46" s="92"/>
      <c r="C46" s="137" t="s">
        <v>200</v>
      </c>
      <c r="D46" s="129"/>
    </row>
    <row r="47" spans="2:4" ht="52.5">
      <c r="B47" s="92"/>
      <c r="C47" s="138" t="s">
        <v>171</v>
      </c>
      <c r="D47" s="129"/>
    </row>
    <row r="48" spans="2:4" ht="42">
      <c r="B48" s="92"/>
      <c r="C48" s="138" t="s">
        <v>0</v>
      </c>
      <c r="D48" s="129"/>
    </row>
    <row r="49" spans="2:4" ht="21">
      <c r="B49" s="92"/>
      <c r="C49" s="137" t="s">
        <v>1</v>
      </c>
      <c r="D49" s="129"/>
    </row>
    <row r="50" spans="2:4" ht="12.75">
      <c r="B50" s="92"/>
      <c r="C50" s="137" t="s">
        <v>201</v>
      </c>
      <c r="D50" s="129"/>
    </row>
    <row r="51" spans="2:4" ht="12.75">
      <c r="B51" s="92"/>
      <c r="C51" s="137" t="s">
        <v>197</v>
      </c>
      <c r="D51" s="129"/>
    </row>
    <row r="52" spans="2:4" ht="12.75">
      <c r="B52" s="92"/>
      <c r="C52" s="137" t="s">
        <v>198</v>
      </c>
      <c r="D52" s="129"/>
    </row>
    <row r="53" spans="2:4" ht="12.75">
      <c r="B53" s="92"/>
      <c r="C53" s="137" t="s">
        <v>202</v>
      </c>
      <c r="D53" s="129"/>
    </row>
    <row r="54" spans="2:4" ht="21">
      <c r="B54" s="92"/>
      <c r="C54" s="137" t="s">
        <v>2</v>
      </c>
      <c r="D54" s="129"/>
    </row>
    <row r="55" spans="2:4" ht="12.75">
      <c r="B55" s="92"/>
      <c r="C55" s="137" t="s">
        <v>3</v>
      </c>
      <c r="D55" s="129"/>
    </row>
    <row r="56" spans="2:4" ht="12.75">
      <c r="B56" s="92"/>
      <c r="C56" s="144" t="s">
        <v>197</v>
      </c>
      <c r="D56" s="129"/>
    </row>
    <row r="57" spans="2:4" ht="12.75">
      <c r="B57" s="92"/>
      <c r="C57" s="144" t="s">
        <v>198</v>
      </c>
      <c r="D57" s="129"/>
    </row>
    <row r="58" spans="2:4" ht="12.75">
      <c r="B58" s="92"/>
      <c r="C58" s="144" t="s">
        <v>202</v>
      </c>
      <c r="D58" s="129"/>
    </row>
    <row r="59" spans="2:4" ht="12.75">
      <c r="B59" s="92"/>
      <c r="C59" s="144" t="s">
        <v>4</v>
      </c>
      <c r="D59" s="129"/>
    </row>
    <row r="60" spans="2:4" ht="21">
      <c r="B60" s="92"/>
      <c r="C60" s="143" t="s">
        <v>5</v>
      </c>
      <c r="D60" s="129"/>
    </row>
    <row r="61" spans="2:4" ht="21">
      <c r="B61" s="92"/>
      <c r="C61" s="144" t="s">
        <v>6</v>
      </c>
      <c r="D61" s="129"/>
    </row>
    <row r="62" spans="2:4" ht="21">
      <c r="B62" s="92"/>
      <c r="C62" s="144" t="s">
        <v>7</v>
      </c>
      <c r="D62" s="129"/>
    </row>
    <row r="63" spans="2:4" ht="21">
      <c r="B63" s="92"/>
      <c r="C63" s="138" t="s">
        <v>8</v>
      </c>
      <c r="D63" s="129"/>
    </row>
    <row r="64" spans="2:4" ht="12.75">
      <c r="B64" s="92"/>
      <c r="C64" s="137"/>
      <c r="D64" s="129"/>
    </row>
    <row r="65" spans="2:4" ht="12.75">
      <c r="B65" s="92"/>
      <c r="C65" s="111" t="s">
        <v>56</v>
      </c>
      <c r="D65" s="129"/>
    </row>
    <row r="66" spans="2:4" ht="12.75">
      <c r="B66" s="92"/>
      <c r="C66" s="111" t="s">
        <v>118</v>
      </c>
      <c r="D66" s="129"/>
    </row>
    <row r="67" spans="2:4" ht="21.75">
      <c r="B67" s="92"/>
      <c r="C67" s="191" t="s">
        <v>119</v>
      </c>
      <c r="D67" s="129"/>
    </row>
    <row r="68" spans="2:4" ht="12.75">
      <c r="B68" s="92"/>
      <c r="C68" s="111"/>
      <c r="D68" s="129"/>
    </row>
    <row r="69" spans="2:4" ht="12.75">
      <c r="B69" s="92"/>
      <c r="C69" s="137" t="s">
        <v>221</v>
      </c>
      <c r="D69" s="129"/>
    </row>
    <row r="70" spans="2:4" ht="21">
      <c r="B70" s="92"/>
      <c r="C70" s="137" t="s">
        <v>222</v>
      </c>
      <c r="D70" s="129"/>
    </row>
    <row r="71" spans="2:4" ht="73.5">
      <c r="B71" s="92"/>
      <c r="C71" s="138" t="s">
        <v>223</v>
      </c>
      <c r="D71" s="129"/>
    </row>
    <row r="72" spans="2:4" ht="42">
      <c r="B72" s="92"/>
      <c r="C72" s="138" t="s">
        <v>9</v>
      </c>
      <c r="D72" s="129"/>
    </row>
    <row r="73" spans="2:4" ht="12.75">
      <c r="B73" s="92"/>
      <c r="C73" s="137" t="s">
        <v>224</v>
      </c>
      <c r="D73" s="129"/>
    </row>
    <row r="74" spans="2:4" ht="73.5">
      <c r="B74" s="92"/>
      <c r="C74" s="138" t="s">
        <v>225</v>
      </c>
      <c r="D74" s="129"/>
    </row>
    <row r="75" spans="2:4" ht="12.75">
      <c r="B75" s="92"/>
      <c r="C75" s="137" t="s">
        <v>226</v>
      </c>
      <c r="D75" s="129"/>
    </row>
    <row r="76" spans="2:4" ht="73.5">
      <c r="B76" s="92"/>
      <c r="C76" s="138" t="s">
        <v>227</v>
      </c>
      <c r="D76" s="129"/>
    </row>
    <row r="77" spans="2:4" ht="42">
      <c r="B77" s="92"/>
      <c r="C77" s="143" t="s">
        <v>228</v>
      </c>
      <c r="D77" s="129"/>
    </row>
    <row r="78" spans="2:4" ht="21">
      <c r="B78" s="92"/>
      <c r="C78" s="138" t="s">
        <v>203</v>
      </c>
      <c r="D78" s="129"/>
    </row>
    <row r="79" spans="2:4" ht="63">
      <c r="B79" s="92"/>
      <c r="C79" s="138" t="s">
        <v>10</v>
      </c>
      <c r="D79" s="129"/>
    </row>
    <row r="80" spans="2:4" ht="42">
      <c r="B80" s="92"/>
      <c r="C80" s="138" t="s">
        <v>204</v>
      </c>
      <c r="D80" s="129"/>
    </row>
    <row r="81" spans="2:4" ht="21">
      <c r="B81" s="92"/>
      <c r="C81" s="138" t="s">
        <v>11</v>
      </c>
      <c r="D81" s="129"/>
    </row>
    <row r="82" spans="2:4" ht="42">
      <c r="B82" s="92"/>
      <c r="C82" s="138" t="s">
        <v>205</v>
      </c>
      <c r="D82" s="129"/>
    </row>
    <row r="83" spans="2:4" ht="12.75">
      <c r="B83" s="92"/>
      <c r="C83" s="138" t="s">
        <v>12</v>
      </c>
      <c r="D83" s="129"/>
    </row>
    <row r="84" spans="2:4" ht="21">
      <c r="B84" s="92"/>
      <c r="C84" s="138" t="s">
        <v>13</v>
      </c>
      <c r="D84" s="129"/>
    </row>
    <row r="85" spans="2:4" ht="52.5">
      <c r="B85" s="92"/>
      <c r="C85" s="138" t="s">
        <v>206</v>
      </c>
      <c r="D85" s="129"/>
    </row>
    <row r="86" spans="2:4" ht="21">
      <c r="B86" s="92"/>
      <c r="C86" s="138" t="s">
        <v>14</v>
      </c>
      <c r="D86" s="129"/>
    </row>
    <row r="87" spans="2:4" ht="21">
      <c r="B87" s="92"/>
      <c r="C87" s="138" t="s">
        <v>15</v>
      </c>
      <c r="D87" s="129"/>
    </row>
    <row r="88" spans="2:4" ht="12.75">
      <c r="B88" s="92"/>
      <c r="C88" s="138"/>
      <c r="D88" s="129"/>
    </row>
    <row r="89" spans="2:4" ht="12.75">
      <c r="B89" s="92"/>
      <c r="C89" s="148" t="s">
        <v>102</v>
      </c>
      <c r="D89" s="129"/>
    </row>
    <row r="90" spans="2:4" ht="12" customHeight="1">
      <c r="B90" s="92"/>
      <c r="C90" s="139"/>
      <c r="D90" s="129"/>
    </row>
    <row r="91" spans="2:4" ht="13.5" thickBot="1">
      <c r="B91" s="93"/>
      <c r="C91" s="130"/>
      <c r="D91" s="131"/>
    </row>
  </sheetData>
  <sheetProtection/>
  <mergeCells count="3">
    <mergeCell ref="B2:C2"/>
    <mergeCell ref="C31:C32"/>
    <mergeCell ref="B1:D1"/>
  </mergeCells>
  <hyperlinks>
    <hyperlink ref="B2:C2" location="'4-фонд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2018-07-10T09:22:49Z</cp:lastPrinted>
  <dcterms:created xsi:type="dcterms:W3CDTF">2003-10-18T11:05:50Z</dcterms:created>
  <dcterms:modified xsi:type="dcterms:W3CDTF">2021-03-17T09:26:19Z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